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TU MERMA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'PORTADA'!$A$1:$P$45</definedName>
    <definedName name="_xlnm.Print_Area" localSheetId="1">'TU MERMA'!$A$1:$O$34</definedName>
    <definedName name="_xlnm.Print_Area" localSheetId="2">'INSTRUCCIONES'!$A$1:$E$29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\ \€"/>
    <numFmt numFmtId="165" formatCode="#,##0.000"/>
    <numFmt numFmtId="166" formatCode="0.0%"/>
    <numFmt numFmtId="167" formatCode="0.0"/>
    <numFmt numFmtId="168" formatCode="+#,##0.00\ \€;\-#,##0.00\ \€;0.00\ \€"/>
  </numFmts>
  <fonts count="23">
    <font>
      <name val="Calibri"/>
      <family val="2"/>
      <color theme="1"/>
      <sz val="11"/>
      <scheme val="minor"/>
    </font>
    <font>
      <name val="Calibri"/>
      <color rgb="001A1A1A"/>
      <sz val="11"/>
    </font>
    <font>
      <name val="Calibri"/>
      <color rgb="00FFFFFF"/>
      <sz val="11"/>
    </font>
    <font>
      <name val="Calibri"/>
      <b val="1"/>
      <color rgb="00FFFFFF"/>
      <sz val="32"/>
    </font>
    <font>
      <name val="Calibri"/>
      <color rgb="00C0C0C0"/>
      <sz val="12"/>
    </font>
    <font>
      <name val="Calibri"/>
      <b val="1"/>
      <color rgb="008FD3A6"/>
      <sz val="18"/>
    </font>
    <font>
      <name val="Calibri"/>
      <color rgb="00FFFFFF"/>
      <sz val="10"/>
    </font>
    <font>
      <name val="Calibri"/>
      <b val="1"/>
      <color rgb="00FFFFFF"/>
      <sz val="12"/>
    </font>
    <font>
      <name val="Calibri"/>
      <i val="1"/>
      <color rgb="00C0C0C0"/>
      <sz val="9"/>
    </font>
    <font>
      <name val="Calibri"/>
      <b val="1"/>
      <color rgb="00C0C0C0"/>
      <sz val="8"/>
    </font>
    <font>
      <name val="Calibri"/>
      <color rgb="008C8C8C"/>
      <sz val="8"/>
    </font>
    <font>
      <name val="Calibri"/>
      <color rgb="001A1A1A"/>
      <sz val="10"/>
    </font>
    <font>
      <name val="Calibri"/>
      <b val="1"/>
      <color rgb="00FFFFFF"/>
      <sz val="18"/>
    </font>
    <font>
      <name val="Calibri"/>
      <color rgb="00C0C0C0"/>
      <sz val="9"/>
    </font>
    <font>
      <name val="Calibri"/>
      <b val="1"/>
      <color rgb="001A5334"/>
      <sz val="11"/>
    </font>
    <font>
      <name val="Calibri"/>
      <i val="1"/>
      <color rgb="006B6B6B"/>
      <sz val="8"/>
    </font>
    <font>
      <name val="Calibri"/>
      <color rgb="006B6B6B"/>
      <sz val="9"/>
    </font>
    <font>
      <name val="Calibri"/>
      <b val="1"/>
      <color rgb="00FFFFFF"/>
      <sz val="8"/>
    </font>
    <font>
      <name val="Calibri"/>
      <i val="1"/>
      <color rgb="006B6B6B"/>
      <sz val="7"/>
    </font>
    <font>
      <name val="Calibri"/>
      <b val="1"/>
      <color rgb="001A5334"/>
      <sz val="10"/>
    </font>
    <font>
      <name val="Calibri"/>
      <b val="1"/>
      <color rgb="001A5334"/>
      <sz val="8"/>
    </font>
    <font>
      <name val="Calibri"/>
      <color rgb="006B6B6B"/>
      <sz val="7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C2E1D"/>
        <bgColor rgb="000C2E1D"/>
      </patternFill>
    </fill>
    <fill>
      <patternFill patternType="solid">
        <fgColor rgb="001A5334"/>
        <bgColor rgb="001A5334"/>
      </patternFill>
    </fill>
    <fill>
      <patternFill patternType="solid">
        <fgColor rgb="00DCEAE1"/>
        <bgColor rgb="00DCEAE1"/>
      </patternFill>
    </fill>
    <fill>
      <patternFill patternType="solid">
        <fgColor rgb="00FFFFFF"/>
        <bgColor rgb="00FFFFFF"/>
      </patternFill>
    </fill>
    <fill>
      <patternFill patternType="solid">
        <fgColor rgb="00EAF2ED"/>
        <bgColor rgb="00EAF2ED"/>
      </patternFill>
    </fill>
    <fill>
      <patternFill patternType="solid">
        <fgColor rgb="00F3F8F5"/>
        <bgColor rgb="00F3F8F5"/>
      </patternFill>
    </fill>
  </fills>
  <borders count="18">
    <border>
      <left/>
      <right/>
      <top/>
      <bottom/>
      <diagonal/>
    </border>
    <border>
      <top style="medium">
        <color rgb="001A5334"/>
      </top>
    </border>
    <border>
      <left style="medium">
        <color rgb="008FD3A6"/>
      </left>
      <top style="medium">
        <color rgb="008FD3A6"/>
      </top>
      <bottom style="medium">
        <color rgb="008FD3A6"/>
      </bottom>
    </border>
    <border>
      <right style="medium">
        <color rgb="008FD3A6"/>
      </right>
      <top style="medium">
        <color rgb="008FD3A6"/>
      </top>
      <bottom style="medium">
        <color rgb="008FD3A6"/>
      </bottom>
    </border>
    <border>
      <bottom style="thin">
        <color rgb="001A5334"/>
      </bottom>
    </border>
    <border>
      <left>
        <color rgb="00DCEAE1"/>
      </left>
    </border>
    <border>
      <left style="thick">
        <color rgb="00FFFFFF"/>
      </left>
    </border>
    <border>
      <left/>
      <right style="thin">
        <color rgb="00DCEAE1"/>
      </right>
      <top/>
      <bottom style="thin">
        <color rgb="00DCEAE1"/>
      </bottom>
    </border>
    <border>
      <left style="thin">
        <color rgb="00DCEAE1"/>
      </left>
      <right style="thin">
        <color rgb="00DCEAE1"/>
      </right>
      <top/>
      <bottom style="thin">
        <color rgb="00DCEAE1"/>
      </bottom>
    </border>
    <border>
      <top/>
      <bottom style="thin">
        <color rgb="00DCEAE1"/>
      </bottom>
    </border>
    <border>
      <left style="thin">
        <color rgb="00DCEAE1"/>
      </left>
      <right/>
      <top/>
      <bottom style="thin">
        <color rgb="00DCEAE1"/>
      </bottom>
    </border>
    <border>
      <left/>
      <right style="thin">
        <color rgb="00DCEAE1"/>
      </right>
      <top style="thin">
        <color rgb="00DCEAE1"/>
      </top>
      <bottom style="thin">
        <color rgb="00DCEAE1"/>
      </bottom>
    </border>
    <border>
      <left style="thin">
        <color rgb="00DCEAE1"/>
      </left>
      <right style="thin">
        <color rgb="00DCEAE1"/>
      </right>
      <top style="thin">
        <color rgb="00DCEAE1"/>
      </top>
      <bottom style="thin">
        <color rgb="00DCEAE1"/>
      </bottom>
    </border>
    <border>
      <top style="thin">
        <color rgb="00DCEAE1"/>
      </top>
      <bottom style="thin">
        <color rgb="00DCEAE1"/>
      </bottom>
    </border>
    <border>
      <left style="thin">
        <color rgb="00DCEAE1"/>
      </left>
      <right/>
      <top style="thin">
        <color rgb="00DCEAE1"/>
      </top>
      <bottom style="thin">
        <color rgb="00DCEAE1"/>
      </bottom>
    </border>
    <border>
      <top style="thin">
        <color rgb="00DCEAE1"/>
      </top>
    </border>
    <border>
      <top style="thin">
        <color rgb="001A5334"/>
      </top>
    </border>
    <border>
      <left style="thick">
        <color rgb="001A5334"/>
      </left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2" borderId="1" applyAlignment="1" pivotButton="0" quotePrefix="0" xfId="0">
      <alignment horizontal="left"/>
    </xf>
    <xf numFmtId="0" fontId="2" fillId="2" borderId="1" applyAlignment="1" pivotButton="0" quotePrefix="0" xfId="0">
      <alignment vertical="center"/>
    </xf>
    <xf numFmtId="0" fontId="6" fillId="2" borderId="0" applyAlignment="1" pivotButton="0" quotePrefix="0" xfId="0">
      <alignment vertical="top"/>
    </xf>
    <xf numFmtId="0" fontId="7" fillId="3" borderId="2" applyAlignment="1" pivotButton="0" quotePrefix="0" xfId="0">
      <alignment horizontal="center" vertical="center"/>
    </xf>
    <xf numFmtId="0" fontId="0" fillId="0" borderId="3" pivotButton="0" quotePrefix="0" xfId="0"/>
    <xf numFmtId="0" fontId="8" fillId="2" borderId="0" applyAlignment="1" pivotButton="0" quotePrefix="0" xfId="0">
      <alignment vertical="center" indent="1"/>
    </xf>
    <xf numFmtId="0" fontId="9" fillId="2" borderId="4" applyAlignment="1" pivotButton="0" quotePrefix="0" xfId="0">
      <alignment vertical="center"/>
    </xf>
    <xf numFmtId="0" fontId="2" fillId="2" borderId="4" applyAlignment="1" pivotButton="0" quotePrefix="0" xfId="0">
      <alignment vertical="center"/>
    </xf>
    <xf numFmtId="0" fontId="6" fillId="2" borderId="0" applyAlignment="1" pivotButton="0" quotePrefix="0" xfId="0">
      <alignment horizontal="left" vertical="center" indent="2"/>
    </xf>
    <xf numFmtId="0" fontId="10" fillId="2" borderId="0" applyAlignment="1" pivotButton="0" quotePrefix="0" xfId="0">
      <alignment vertical="center"/>
    </xf>
    <xf numFmtId="0" fontId="11" fillId="2" borderId="0" applyAlignment="1" pivotButton="0" quotePrefix="0" xfId="0">
      <alignment vertical="center"/>
    </xf>
    <xf numFmtId="0" fontId="12" fillId="2" borderId="0" applyAlignment="1" pivotButton="0" quotePrefix="0" xfId="0">
      <alignment horizontal="right" vertical="center"/>
    </xf>
    <xf numFmtId="0" fontId="13" fillId="2" borderId="0" applyAlignment="1" pivotButton="0" quotePrefix="0" xfId="0">
      <alignment horizontal="right" vertical="top"/>
    </xf>
    <xf numFmtId="0" fontId="11" fillId="3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center"/>
    </xf>
    <xf numFmtId="0" fontId="16" fillId="0" borderId="0" applyAlignment="1" pivotButton="0" quotePrefix="0" xfId="0">
      <alignment vertical="center" wrapText="1"/>
    </xf>
    <xf numFmtId="0" fontId="17" fillId="3" borderId="5" applyAlignment="1" pivotButton="0" quotePrefix="0" xfId="0">
      <alignment horizontal="center" vertical="center"/>
    </xf>
    <xf numFmtId="0" fontId="0" fillId="3" borderId="5" pivotButton="0" quotePrefix="0" xfId="0"/>
    <xf numFmtId="0" fontId="17" fillId="3" borderId="6" applyAlignment="1" pivotButton="0" quotePrefix="0" xfId="0">
      <alignment horizontal="center" vertical="center"/>
    </xf>
    <xf numFmtId="0" fontId="17" fillId="3" borderId="0" applyAlignment="1" pivotButton="0" quotePrefix="0" xfId="0">
      <alignment horizontal="left" vertical="center" wrapText="1" indent="1"/>
    </xf>
    <xf numFmtId="0" fontId="17" fillId="3" borderId="0" applyAlignment="1" pivotButton="0" quotePrefix="0" xfId="0">
      <alignment horizontal="center" vertical="center" wrapText="1"/>
    </xf>
    <xf numFmtId="0" fontId="17" fillId="2" borderId="0" applyAlignment="1" pivotButton="0" quotePrefix="0" xfId="0">
      <alignment horizontal="center" vertical="center" wrapText="1"/>
    </xf>
    <xf numFmtId="0" fontId="18" fillId="4" borderId="0" applyAlignment="1" pivotButton="0" quotePrefix="0" xfId="0">
      <alignment horizontal="left" vertical="center" indent="1"/>
    </xf>
    <xf numFmtId="0" fontId="18" fillId="4" borderId="0" applyAlignment="1" pivotButton="0" quotePrefix="0" xfId="0">
      <alignment horizontal="center" vertical="center"/>
    </xf>
    <xf numFmtId="0" fontId="11" fillId="5" borderId="7" applyAlignment="1" applyProtection="1" pivotButton="0" quotePrefix="0" xfId="0">
      <alignment horizontal="left" vertical="center" indent="1"/>
      <protection locked="0" hidden="0"/>
    </xf>
    <xf numFmtId="164" fontId="11" fillId="5" borderId="8" applyAlignment="1" applyProtection="1" pivotButton="0" quotePrefix="0" xfId="0">
      <alignment horizontal="center" vertical="center"/>
      <protection locked="0" hidden="0"/>
    </xf>
    <xf numFmtId="165" fontId="11" fillId="5" borderId="8" applyAlignment="1" applyProtection="1" pivotButton="0" quotePrefix="0" xfId="0">
      <alignment horizontal="center" vertical="center"/>
      <protection locked="0" hidden="0"/>
    </xf>
    <xf numFmtId="166" fontId="19" fillId="6" borderId="9" applyAlignment="1" pivotButton="0" quotePrefix="0" xfId="0">
      <alignment horizontal="right" vertical="center" indent="1"/>
    </xf>
    <xf numFmtId="164" fontId="19" fillId="6" borderId="9" applyAlignment="1" pivotButton="0" quotePrefix="0" xfId="0">
      <alignment horizontal="right" vertical="center" indent="1"/>
    </xf>
    <xf numFmtId="167" fontId="19" fillId="6" borderId="9" applyAlignment="1" pivotButton="0" quotePrefix="0" xfId="0">
      <alignment horizontal="right" vertical="center" indent="1"/>
    </xf>
    <xf numFmtId="0" fontId="11" fillId="5" borderId="10" applyAlignment="1" applyProtection="1" pivotButton="0" quotePrefix="0" xfId="0">
      <alignment horizontal="center" vertical="center"/>
      <protection locked="0" hidden="0"/>
    </xf>
    <xf numFmtId="168" fontId="19" fillId="6" borderId="9" applyAlignment="1" pivotButton="0" quotePrefix="0" xfId="0">
      <alignment horizontal="right" vertical="center" indent="1"/>
    </xf>
    <xf numFmtId="0" fontId="11" fillId="7" borderId="11" applyAlignment="1" applyProtection="1" pivotButton="0" quotePrefix="0" xfId="0">
      <alignment horizontal="left" vertical="center" indent="1"/>
      <protection locked="0" hidden="0"/>
    </xf>
    <xf numFmtId="164" fontId="11" fillId="7" borderId="12" applyAlignment="1" applyProtection="1" pivotButton="0" quotePrefix="0" xfId="0">
      <alignment horizontal="center" vertical="center"/>
      <protection locked="0" hidden="0"/>
    </xf>
    <xf numFmtId="165" fontId="11" fillId="7" borderId="12" applyAlignment="1" applyProtection="1" pivotButton="0" quotePrefix="0" xfId="0">
      <alignment horizontal="center" vertical="center"/>
      <protection locked="0" hidden="0"/>
    </xf>
    <xf numFmtId="166" fontId="19" fillId="6" borderId="13" applyAlignment="1" pivotButton="0" quotePrefix="0" xfId="0">
      <alignment horizontal="right" vertical="center" indent="1"/>
    </xf>
    <xf numFmtId="164" fontId="19" fillId="6" borderId="13" applyAlignment="1" pivotButton="0" quotePrefix="0" xfId="0">
      <alignment horizontal="right" vertical="center" indent="1"/>
    </xf>
    <xf numFmtId="167" fontId="19" fillId="6" borderId="13" applyAlignment="1" pivotButton="0" quotePrefix="0" xfId="0">
      <alignment horizontal="right" vertical="center" indent="1"/>
    </xf>
    <xf numFmtId="0" fontId="11" fillId="7" borderId="14" applyAlignment="1" applyProtection="1" pivotButton="0" quotePrefix="0" xfId="0">
      <alignment horizontal="center" vertical="center"/>
      <protection locked="0" hidden="0"/>
    </xf>
    <xf numFmtId="168" fontId="19" fillId="6" borderId="13" applyAlignment="1" pivotButton="0" quotePrefix="0" xfId="0">
      <alignment horizontal="right" vertical="center" indent="1"/>
    </xf>
    <xf numFmtId="0" fontId="11" fillId="5" borderId="11" applyAlignment="1" applyProtection="1" pivotButton="0" quotePrefix="0" xfId="0">
      <alignment horizontal="left" vertical="center" indent="1"/>
      <protection locked="0" hidden="0"/>
    </xf>
    <xf numFmtId="164" fontId="11" fillId="5" borderId="12" applyAlignment="1" applyProtection="1" pivotButton="0" quotePrefix="0" xfId="0">
      <alignment horizontal="center" vertical="center"/>
      <protection locked="0" hidden="0"/>
    </xf>
    <xf numFmtId="165" fontId="11" fillId="5" borderId="12" applyAlignment="1" applyProtection="1" pivotButton="0" quotePrefix="0" xfId="0">
      <alignment horizontal="center" vertical="center"/>
      <protection locked="0" hidden="0"/>
    </xf>
    <xf numFmtId="0" fontId="11" fillId="5" borderId="14" applyAlignment="1" applyProtection="1" pivotButton="0" quotePrefix="0" xfId="0">
      <alignment horizontal="center" vertical="center"/>
      <protection locked="0" hidden="0"/>
    </xf>
    <xf numFmtId="0" fontId="15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horizontal="right" vertical="center"/>
    </xf>
    <xf numFmtId="0" fontId="21" fillId="0" borderId="15" applyAlignment="1" pivotButton="0" quotePrefix="0" xfId="0">
      <alignment vertical="center"/>
    </xf>
    <xf numFmtId="0" fontId="11" fillId="0" borderId="15" applyAlignment="1" pivotButton="0" quotePrefix="0" xfId="0">
      <alignment vertical="center"/>
    </xf>
    <xf numFmtId="0" fontId="21" fillId="0" borderId="15" applyAlignment="1" pivotButton="0" quotePrefix="0" xfId="0">
      <alignment horizontal="right" vertical="center"/>
    </xf>
    <xf numFmtId="0" fontId="11" fillId="0" borderId="0" pivotButton="0" quotePrefix="0" xfId="0"/>
    <xf numFmtId="0" fontId="7" fillId="3" borderId="4" applyAlignment="1" pivotButton="0" quotePrefix="0" xfId="0">
      <alignment horizontal="center" vertical="center"/>
    </xf>
    <xf numFmtId="0" fontId="14" fillId="0" borderId="4" applyAlignment="1" pivotButton="0" quotePrefix="0" xfId="0">
      <alignment vertical="center" indent="1"/>
    </xf>
    <xf numFmtId="0" fontId="0" fillId="0" borderId="4" pivotButton="0" quotePrefix="0" xfId="0"/>
    <xf numFmtId="0" fontId="1" fillId="0" borderId="16" applyAlignment="1" pivotButton="0" quotePrefix="0" xfId="0">
      <alignment vertical="center" wrapText="1" indent="1"/>
    </xf>
    <xf numFmtId="0" fontId="0" fillId="0" borderId="16" pivotButton="0" quotePrefix="0" xfId="0"/>
    <xf numFmtId="0" fontId="1" fillId="6" borderId="17" applyAlignment="1" pivotButton="0" quotePrefix="0" xfId="0">
      <alignment vertical="center" wrapText="1" indent="1"/>
    </xf>
    <xf numFmtId="0" fontId="14" fillId="0" borderId="0" applyAlignment="1" pivotButton="0" quotePrefix="0" xfId="0">
      <alignment vertical="center" indent="1"/>
    </xf>
    <xf numFmtId="0" fontId="20" fillId="7" borderId="0" applyAlignment="1" pivotButton="0" quotePrefix="0" xfId="0">
      <alignment vertical="center" indent="1"/>
    </xf>
    <xf numFmtId="0" fontId="11" fillId="7" borderId="0" applyAlignment="1" pivotButton="0" quotePrefix="0" xfId="0">
      <alignment vertical="center" wrapText="1"/>
    </xf>
    <xf numFmtId="0" fontId="20" fillId="5" borderId="0" applyAlignment="1" pivotButton="0" quotePrefix="0" xfId="0">
      <alignment vertical="center" indent="1"/>
    </xf>
    <xf numFmtId="0" fontId="11" fillId="5" borderId="0" applyAlignment="1" pivotButton="0" quotePrefix="0" xfId="0">
      <alignment vertical="center" wrapText="1"/>
    </xf>
    <xf numFmtId="0" fontId="22" fillId="2" borderId="0" applyAlignment="1" pivotButton="0" quotePrefix="0" xfId="0">
      <alignment horizontal="center" vertical="center"/>
    </xf>
    <xf numFmtId="0" fontId="21" fillId="0" borderId="15" pivotButton="0" quotePrefix="0" xfId="0"/>
    <xf numFmtId="0" fontId="0" fillId="0" borderId="1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_rels/drawing2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180975</rowOff>
    </from>
    <ext cx="4219575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24</row>
      <rowOff>57150</rowOff>
    </from>
    <ext cx="171450" cy="1714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25</row>
      <rowOff>57150</rowOff>
    </from>
    <ext cx="171450" cy="1714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26</row>
      <rowOff>57150</rowOff>
    </from>
    <ext cx="171450" cy="171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27</row>
      <rowOff>57150</rowOff>
    </from>
    <ext cx="171450" cy="1714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28</row>
      <rowOff>57150</rowOff>
    </from>
    <ext cx="171450" cy="1714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29</row>
      <rowOff>57150</rowOff>
    </from>
    <ext cx="171450" cy="171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30</row>
      <rowOff>57150</rowOff>
    </from>
    <ext cx="171450" cy="1714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81940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47625</colOff>
      <row>0</row>
      <rowOff>47625</rowOff>
    </from>
    <ext cx="1743075" cy="781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A5334"/>
    <outlinePr summaryBelow="1" summaryRight="1"/>
    <pageSetUpPr fitToPage="1"/>
  </sheetPr>
  <dimension ref="A1:P45"/>
  <sheetViews>
    <sheetView showGridLines="0" workbookViewId="0">
      <selection activeCell="A1" sqref="A1"/>
    </sheetView>
  </sheetViews>
  <sheetFormatPr baseColWidth="8" defaultRowHeight="15"/>
  <cols>
    <col width="12.66" customWidth="1" min="1" max="1"/>
    <col width="13.33" customWidth="1" min="2" max="2"/>
    <col width="13.33" customWidth="1" min="3" max="3"/>
    <col width="13.33" customWidth="1" min="4" max="4"/>
    <col width="13.33" customWidth="1" min="5" max="5"/>
    <col width="13.33" customWidth="1" min="6" max="6"/>
    <col width="13.33" customWidth="1" min="7" max="7"/>
    <col width="13.33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15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 ht="15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 ht="1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</row>
    <row r="7" ht="1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</row>
    <row r="8" ht="15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</row>
    <row r="9" ht="1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</row>
    <row r="11" ht="15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</row>
    <row r="12" ht="1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" customHeight="1">
      <c r="A13" s="1" t="n"/>
      <c r="B13" s="2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</row>
    <row r="14" ht="14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</row>
    <row r="15" ht="42" customHeight="1">
      <c r="A15" s="1" t="n"/>
      <c r="B15" s="3" t="inlineStr">
        <is>
          <t>MIDE TU MERMA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</row>
    <row r="16" ht="20" customHeight="1">
      <c r="A16" s="1" t="n"/>
      <c r="B16" s="4" t="inlineStr">
        <is>
          <t>Lo que se queda en la tabla al limpiar, pesado en tu cocina: tu merma y lo que te cuesta el kilo limpio.</t>
        </is>
      </c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 ht="26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 ht="26" customHeight="1">
      <c r="A18" s="1" t="n"/>
      <c r="B18" s="5" t="n">
        <v>1</v>
      </c>
      <c r="C18" s="6" t="n"/>
      <c r="D18" s="5" t="n">
        <v>2</v>
      </c>
      <c r="E18" s="6" t="n"/>
      <c r="F18" s="5" t="n">
        <v>3</v>
      </c>
      <c r="G18" s="6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 ht="18" customHeight="1">
      <c r="A19" s="1" t="n"/>
      <c r="B19" s="7" t="inlineStr">
        <is>
          <t>Pesa lo que llega</t>
        </is>
      </c>
      <c r="C19" s="1" t="n"/>
      <c r="D19" s="7" t="inlineStr">
        <is>
          <t>Pesa lo limpio</t>
        </is>
      </c>
      <c r="E19" s="1" t="n"/>
      <c r="F19" s="7" t="inlineStr">
        <is>
          <t>Mira lo que te cuesta el kilo limpio</t>
        </is>
      </c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</row>
    <row r="20" ht="30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 ht="36" customHeight="1">
      <c r="A21" s="1" t="n"/>
      <c r="B21" s="8" t="inlineStr">
        <is>
          <t>EMPEZAR  →</t>
        </is>
      </c>
      <c r="C21" s="9" t="n"/>
      <c r="D21" s="10" t="inlineStr">
        <is>
          <t>o abre la pestaña TU MERMA, abajo</t>
        </is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 ht="44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 ht="16" customHeight="1">
      <c r="A23" s="1" t="n"/>
      <c r="B23" s="11" t="inlineStr">
        <is>
          <t>DÓNDE ENCONTRARNOS</t>
        </is>
      </c>
      <c r="C23" s="12" t="n"/>
      <c r="D23" s="12" t="n"/>
      <c r="E23" s="12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 ht="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 ht="22" customHeight="1">
      <c r="A25" s="1" t="n"/>
      <c r="B25" s="13">
        <f>HYPERLINK("mailto:hola@senorescandallo.com","hola@senorescandallo.com")</f>
        <v/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 ht="22" customHeight="1">
      <c r="A26" s="1" t="n"/>
      <c r="B26" s="13">
        <f>HYPERLINK("https://senorescandallo.com/","senorescandallo.com")</f>
        <v/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</row>
    <row r="27" ht="22" customHeight="1">
      <c r="A27" s="1" t="n"/>
      <c r="B27" s="13">
        <f>HYPERLINK("https://instagram.com/senorescandallo","Instagram · @senorescandallo")</f>
        <v/>
      </c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</row>
    <row r="28" ht="22" customHeight="1">
      <c r="A28" s="1" t="n"/>
      <c r="B28" s="13">
        <f>HYPERLINK("https://www.tiktok.com/@senorescandallo","TikTok · @senorescandallo")</f>
        <v/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</row>
    <row r="29" ht="22" customHeight="1">
      <c r="A29" s="1" t="n"/>
      <c r="B29" s="13">
        <f>HYPERLINK("https://www.youtube.com/@Se%C3%B1orEscandallo","YouTube · @SeñorEscandallo")</f>
        <v/>
      </c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</row>
    <row r="30" ht="22" customHeight="1">
      <c r="A30" s="1" t="n"/>
      <c r="B30" s="13">
        <f>HYPERLINK("https://www.linkedin.com/company/senorescandallo","LinkedIn · Señor Escandallo")</f>
        <v/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</row>
    <row r="31" ht="22" customHeight="1">
      <c r="A31" s="1" t="n"/>
      <c r="B31" s="13">
        <f>HYPERLINK("https://senorescandallo.beehiiv.com/subscribe","Newsletter de los sábados")</f>
        <v/>
      </c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</row>
    <row r="32" ht="30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</row>
    <row r="33" ht="16" customHeight="1">
      <c r="A33" s="1" t="n"/>
      <c r="B33" s="14" t="inlineStr">
        <is>
          <t>Señor Escandallo  ·  Control real para cocinas reales</t>
        </is>
      </c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</row>
    <row r="35" ht="1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</row>
    <row r="36" ht="1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</row>
    <row r="37" ht="1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</row>
    <row r="38" ht="1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</row>
    <row r="39" ht="1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</row>
    <row r="40" ht="1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</row>
    <row r="41" ht="15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">
    <mergeCell ref="B21:C21"/>
  </mergeCells>
  <hyperlinks>
    <hyperlink ref="B21" location="'TU MERMA'!B12"/>
  </hyperlinks>
  <printOptions horizontalCentered="1"/>
  <pageMargins left="0.75" right="0.75" top="1" bottom="1" header="0.5" footer="0.5"/>
  <pageSetup orientation="landscape" paperSize="9" scale="75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A5334"/>
    <outlinePr summaryBelow="1" summaryRight="1"/>
    <pageSetUpPr fitToPage="1"/>
  </sheetPr>
  <dimension ref="A1:O3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11" customWidth="1" min="10" max="10"/>
    <col width="12" customWidth="1" min="11" max="11"/>
    <col width="11" customWidth="1" min="12" max="12"/>
    <col width="11" customWidth="1" min="13" max="13"/>
    <col width="15" customWidth="1" min="14" max="14"/>
    <col width="2" customWidth="1" min="15" max="15"/>
  </cols>
  <sheetData>
    <row r="1" ht="10" customHeight="1">
      <c r="A1" s="15" t="n"/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</row>
    <row r="2" ht="42" customHeight="1">
      <c r="A2" s="1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6" t="inlineStr">
        <is>
          <t>MIDE TU MERMA</t>
        </is>
      </c>
      <c r="O2" s="15" t="n"/>
    </row>
    <row r="3" ht="34" customHeight="1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7" t="inlineStr">
        <is>
          <t>Lo que se queda en la tabla al limpiar, pesado en tu cocina: tu merma y lo que te cuesta de verdad el kilo limpio.</t>
        </is>
      </c>
      <c r="O3" s="15" t="n"/>
    </row>
    <row r="4" ht="14" customHeight="1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</row>
    <row r="5" ht="4" customHeight="1">
      <c r="A5" s="18" t="n"/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</row>
    <row r="6" ht="10" customHeight="1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</row>
    <row r="7" ht="20" customHeight="1">
      <c r="A7" s="19" t="n"/>
      <c r="B7" s="20" t="inlineStr">
        <is>
          <t>TUS PRUEBAS</t>
        </is>
      </c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21" t="inlineStr">
        <is>
          <t>Lo blanco se escribe; lo verde se calcula solo</t>
        </is>
      </c>
      <c r="O7" s="19" t="n"/>
    </row>
    <row r="8" ht="18" customHeight="1">
      <c r="A8" s="19" t="n"/>
      <c r="B8" s="22" t="inlineStr">
        <is>
          <t>Una fila por producto. Pesa en crudo lo que llega del proveedor y otra vez cuando está limpio, listo para usar. Mejor tres pruebas en días distintos, o que limpie cada vez alguien distinto.</t>
        </is>
      </c>
      <c r="O8" s="19" t="n"/>
    </row>
    <row r="9" ht="18" customHeight="1">
      <c r="A9" s="19" t="n"/>
      <c r="B9" s="23" t="n"/>
      <c r="C9" s="24" t="n"/>
      <c r="D9" s="25" t="inlineStr">
        <is>
          <t>PRUEBA 1</t>
        </is>
      </c>
      <c r="E9" s="24" t="n"/>
      <c r="F9" s="25" t="inlineStr">
        <is>
          <t>PRUEBA 2</t>
        </is>
      </c>
      <c r="G9" s="24" t="n"/>
      <c r="H9" s="25" t="inlineStr">
        <is>
          <t>PRUEBA 3</t>
        </is>
      </c>
      <c r="I9" s="24" t="n"/>
      <c r="J9" s="25" t="inlineStr">
        <is>
          <t>LO QUE SALE</t>
        </is>
      </c>
      <c r="K9" s="24" t="n"/>
      <c r="L9" s="24" t="n"/>
      <c r="M9" s="25" t="inlineStr">
        <is>
          <t>TU ESCANDALLO HOY</t>
        </is>
      </c>
      <c r="N9" s="24" t="n"/>
      <c r="O9" s="19" t="n"/>
    </row>
    <row r="10" ht="36" customHeight="1">
      <c r="A10" s="19" t="n"/>
      <c r="B10" s="26" t="inlineStr">
        <is>
          <t>PRODUCTO</t>
        </is>
      </c>
      <c r="C10" s="27" t="inlineStr">
        <is>
          <t>PRECIO €/KG
(ALBARÁN, SIN IVA)</t>
        </is>
      </c>
      <c r="D10" s="27" t="inlineStr">
        <is>
          <t>LLEGA
(KG)</t>
        </is>
      </c>
      <c r="E10" s="27" t="inlineStr">
        <is>
          <t>LIMPIO
(KG)</t>
        </is>
      </c>
      <c r="F10" s="27" t="inlineStr">
        <is>
          <t>LLEGA
(KG)</t>
        </is>
      </c>
      <c r="G10" s="27" t="inlineStr">
        <is>
          <t>LIMPIO
(KG)</t>
        </is>
      </c>
      <c r="H10" s="27" t="inlineStr">
        <is>
          <t>LLEGA
(KG)</t>
        </is>
      </c>
      <c r="I10" s="27" t="inlineStr">
        <is>
          <t>LIMPIO
(KG)</t>
        </is>
      </c>
      <c r="J10" s="28" t="inlineStr">
        <is>
          <t>TU MERMA</t>
        </is>
      </c>
      <c r="K10" s="28" t="inlineStr">
        <is>
          <t>KILO LIMPIO
(€)</t>
        </is>
      </c>
      <c r="L10" s="28" t="inlineStr">
        <is>
          <t>ENTRE PRUEBAS
(PUNTOS)</t>
        </is>
      </c>
      <c r="M10" s="27" t="inlineStr">
        <is>
          <t>MERMA QUE
USAS (%)</t>
        </is>
      </c>
      <c r="N10" s="28" t="inlineStr">
        <is>
          <t>CADA KILO LIMPIO,
DE MÁS (+) O DE MENOS (−)</t>
        </is>
      </c>
      <c r="O10" s="19" t="n"/>
    </row>
    <row r="11" ht="16" customHeight="1">
      <c r="A11" s="19" t="n"/>
      <c r="B11" s="29" t="inlineStr">
        <is>
          <t>Ej.: calamar entero → limpio</t>
        </is>
      </c>
      <c r="C11" s="30" t="inlineStr">
        <is>
          <t>tu precio</t>
        </is>
      </c>
      <c r="D11" s="30" t="inlineStr">
        <is>
          <t>4,000</t>
        </is>
      </c>
      <c r="E11" s="30" t="inlineStr">
        <is>
          <t>2,640</t>
        </is>
      </c>
      <c r="F11" s="30" t="inlineStr">
        <is>
          <t>3,500</t>
        </is>
      </c>
      <c r="G11" s="30" t="inlineStr">
        <is>
          <t>2,240</t>
        </is>
      </c>
      <c r="H11" s="30" t="inlineStr"/>
      <c r="I11" s="30" t="inlineStr"/>
      <c r="J11" s="30" t="inlineStr">
        <is>
          <t>34,9 %</t>
        </is>
      </c>
      <c r="K11" s="30" t="inlineStr">
        <is>
          <t>precio ÷ 0,651</t>
        </is>
      </c>
      <c r="L11" s="30" t="inlineStr">
        <is>
          <t>2,0</t>
        </is>
      </c>
      <c r="M11" s="30" t="inlineStr">
        <is>
          <t>25</t>
        </is>
      </c>
      <c r="N11" s="30" t="inlineStr">
        <is>
          <t>lo que te falta</t>
        </is>
      </c>
      <c r="O11" s="19" t="n"/>
    </row>
    <row r="12" ht="22" customHeight="1">
      <c r="A12" s="19" t="n"/>
      <c r="B12" s="31" t="n"/>
      <c r="C12" s="32" t="n"/>
      <c r="D12" s="33" t="n"/>
      <c r="E12" s="33" t="n"/>
      <c r="F12" s="33" t="n"/>
      <c r="G12" s="33" t="n"/>
      <c r="H12" s="33" t="n"/>
      <c r="I12" s="33" t="n"/>
      <c r="J12" s="34">
        <f>IF((IF(AND(ISNUMBER(D12),ISNUMBER(E12),D12&gt;0),1,0)+IF(AND(ISNUMBER(F12),ISNUMBER(G12),F12&gt;0),1,0)+IF(AND(ISNUMBER(H12),ISNUMBER(I12),H12&gt;0),1,0))=0,"",IF(OR(AND(AND(ISNUMBER(D12),ISNUMBER(E12),D12&gt;0),E12&gt;D12),AND(AND(ISNUMBER(F12),ISNUMBER(G12),F12&gt;0),G12&gt;F12),AND(AND(ISNUMBER(H12),ISNUMBER(I12),H12&gt;0),I12&gt;H12)),"Revisa los pesos",1-(IF(AND(ISNUMBER(D12),ISNUMBER(E12),D12&gt;0),E12,0)+IF(AND(ISNUMBER(F12),ISNUMBER(G12),F12&gt;0),G12,0)+IF(AND(ISNUMBER(H12),ISNUMBER(I12),H12&gt;0),I12,0))/(IF(AND(ISNUMBER(D12),ISNUMBER(E12),D12&gt;0),D12,0)+IF(AND(ISNUMBER(F12),ISNUMBER(G12),F12&gt;0),F12,0)+IF(AND(ISNUMBER(H12),ISNUMBER(I12),H12&gt;0),H12,0))))</f>
        <v/>
      </c>
      <c r="K12" s="35">
        <f>IF(OR(NOT(ISNUMBER(J12)),NOT(ISNUMBER(C12))),"",IF(OR(C12&lt;=0,J12&gt;=1),"",C12/(1-J12)))</f>
        <v/>
      </c>
      <c r="L12" s="36">
        <f>IF(OR(NOT(ISNUMBER(J12)),(IF(AND(ISNUMBER(D12),ISNUMBER(E12),D12&gt;0),1,0)+IF(AND(ISNUMBER(F12),ISNUMBER(G12),F12&gt;0),1,0)+IF(AND(ISNUMBER(H12),ISNUMBER(I12),H12&gt;0),1,0))&lt;2),"",(MAX(IF(AND(ISNUMBER(D12),ISNUMBER(E12),D12&gt;0),1-E12/D12,-1),IF(AND(ISNUMBER(F12),ISNUMBER(G12),F12&gt;0),1-G12/F12,-1),IF(AND(ISNUMBER(H12),ISNUMBER(I12),H12&gt;0),1-I12/H12,-1))-MIN(IF(AND(ISNUMBER(D12),ISNUMBER(E12),D12&gt;0),1-E12/D12,2),IF(AND(ISNUMBER(F12),ISNUMBER(G12),F12&gt;0),1-G12/F12,2),IF(AND(ISNUMBER(H12),ISNUMBER(I12),H12&gt;0),1-I12/H12,2)))*100)</f>
        <v/>
      </c>
      <c r="M12" s="37" t="n"/>
      <c r="N12" s="38">
        <f>IF(OR(NOT(ISNUMBER(K12)),NOT(ISNUMBER(M12))),"",IF(IF(M12&lt;1,M12,M12/100)&gt;=1,"",K12-C12/(1-IF(M12&lt;1,M12,M12/100))))</f>
        <v/>
      </c>
      <c r="O12" s="19" t="n"/>
    </row>
    <row r="13" ht="22" customHeight="1">
      <c r="A13" s="19" t="n"/>
      <c r="B13" s="39" t="n"/>
      <c r="C13" s="40" t="n"/>
      <c r="D13" s="41" t="n"/>
      <c r="E13" s="41" t="n"/>
      <c r="F13" s="41" t="n"/>
      <c r="G13" s="41" t="n"/>
      <c r="H13" s="41" t="n"/>
      <c r="I13" s="41" t="n"/>
      <c r="J13" s="42">
        <f>IF((IF(AND(ISNUMBER(D13),ISNUMBER(E13),D13&gt;0),1,0)+IF(AND(ISNUMBER(F13),ISNUMBER(G13),F13&gt;0),1,0)+IF(AND(ISNUMBER(H13),ISNUMBER(I13),H13&gt;0),1,0))=0,"",IF(OR(AND(AND(ISNUMBER(D13),ISNUMBER(E13),D13&gt;0),E13&gt;D13),AND(AND(ISNUMBER(F13),ISNUMBER(G13),F13&gt;0),G13&gt;F13),AND(AND(ISNUMBER(H13),ISNUMBER(I13),H13&gt;0),I13&gt;H13)),"Revisa los pesos",1-(IF(AND(ISNUMBER(D13),ISNUMBER(E13),D13&gt;0),E13,0)+IF(AND(ISNUMBER(F13),ISNUMBER(G13),F13&gt;0),G13,0)+IF(AND(ISNUMBER(H13),ISNUMBER(I13),H13&gt;0),I13,0))/(IF(AND(ISNUMBER(D13),ISNUMBER(E13),D13&gt;0),D13,0)+IF(AND(ISNUMBER(F13),ISNUMBER(G13),F13&gt;0),F13,0)+IF(AND(ISNUMBER(H13),ISNUMBER(I13),H13&gt;0),H13,0))))</f>
        <v/>
      </c>
      <c r="K13" s="43">
        <f>IF(OR(NOT(ISNUMBER(J13)),NOT(ISNUMBER(C13))),"",IF(OR(C13&lt;=0,J13&gt;=1),"",C13/(1-J13)))</f>
        <v/>
      </c>
      <c r="L13" s="44">
        <f>IF(OR(NOT(ISNUMBER(J13)),(IF(AND(ISNUMBER(D13),ISNUMBER(E13),D13&gt;0),1,0)+IF(AND(ISNUMBER(F13),ISNUMBER(G13),F13&gt;0),1,0)+IF(AND(ISNUMBER(H13),ISNUMBER(I13),H13&gt;0),1,0))&lt;2),"",(MAX(IF(AND(ISNUMBER(D13),ISNUMBER(E13),D13&gt;0),1-E13/D13,-1),IF(AND(ISNUMBER(F13),ISNUMBER(G13),F13&gt;0),1-G13/F13,-1),IF(AND(ISNUMBER(H13),ISNUMBER(I13),H13&gt;0),1-I13/H13,-1))-MIN(IF(AND(ISNUMBER(D13),ISNUMBER(E13),D13&gt;0),1-E13/D13,2),IF(AND(ISNUMBER(F13),ISNUMBER(G13),F13&gt;0),1-G13/F13,2),IF(AND(ISNUMBER(H13),ISNUMBER(I13),H13&gt;0),1-I13/H13,2)))*100)</f>
        <v/>
      </c>
      <c r="M13" s="45" t="n"/>
      <c r="N13" s="46">
        <f>IF(OR(NOT(ISNUMBER(K13)),NOT(ISNUMBER(M13))),"",IF(IF(M13&lt;1,M13,M13/100)&gt;=1,"",K13-C13/(1-IF(M13&lt;1,M13,M13/100))))</f>
        <v/>
      </c>
      <c r="O13" s="19" t="n"/>
    </row>
    <row r="14" ht="22" customHeight="1">
      <c r="A14" s="19" t="n"/>
      <c r="B14" s="47" t="n"/>
      <c r="C14" s="48" t="n"/>
      <c r="D14" s="49" t="n"/>
      <c r="E14" s="49" t="n"/>
      <c r="F14" s="49" t="n"/>
      <c r="G14" s="49" t="n"/>
      <c r="H14" s="49" t="n"/>
      <c r="I14" s="49" t="n"/>
      <c r="J14" s="42">
        <f>IF((IF(AND(ISNUMBER(D14),ISNUMBER(E14),D14&gt;0),1,0)+IF(AND(ISNUMBER(F14),ISNUMBER(G14),F14&gt;0),1,0)+IF(AND(ISNUMBER(H14),ISNUMBER(I14),H14&gt;0),1,0))=0,"",IF(OR(AND(AND(ISNUMBER(D14),ISNUMBER(E14),D14&gt;0),E14&gt;D14),AND(AND(ISNUMBER(F14),ISNUMBER(G14),F14&gt;0),G14&gt;F14),AND(AND(ISNUMBER(H14),ISNUMBER(I14),H14&gt;0),I14&gt;H14)),"Revisa los pesos",1-(IF(AND(ISNUMBER(D14),ISNUMBER(E14),D14&gt;0),E14,0)+IF(AND(ISNUMBER(F14),ISNUMBER(G14),F14&gt;0),G14,0)+IF(AND(ISNUMBER(H14),ISNUMBER(I14),H14&gt;0),I14,0))/(IF(AND(ISNUMBER(D14),ISNUMBER(E14),D14&gt;0),D14,0)+IF(AND(ISNUMBER(F14),ISNUMBER(G14),F14&gt;0),F14,0)+IF(AND(ISNUMBER(H14),ISNUMBER(I14),H14&gt;0),H14,0))))</f>
        <v/>
      </c>
      <c r="K14" s="43">
        <f>IF(OR(NOT(ISNUMBER(J14)),NOT(ISNUMBER(C14))),"",IF(OR(C14&lt;=0,J14&gt;=1),"",C14/(1-J14)))</f>
        <v/>
      </c>
      <c r="L14" s="44">
        <f>IF(OR(NOT(ISNUMBER(J14)),(IF(AND(ISNUMBER(D14),ISNUMBER(E14),D14&gt;0),1,0)+IF(AND(ISNUMBER(F14),ISNUMBER(G14),F14&gt;0),1,0)+IF(AND(ISNUMBER(H14),ISNUMBER(I14),H14&gt;0),1,0))&lt;2),"",(MAX(IF(AND(ISNUMBER(D14),ISNUMBER(E14),D14&gt;0),1-E14/D14,-1),IF(AND(ISNUMBER(F14),ISNUMBER(G14),F14&gt;0),1-G14/F14,-1),IF(AND(ISNUMBER(H14),ISNUMBER(I14),H14&gt;0),1-I14/H14,-1))-MIN(IF(AND(ISNUMBER(D14),ISNUMBER(E14),D14&gt;0),1-E14/D14,2),IF(AND(ISNUMBER(F14),ISNUMBER(G14),F14&gt;0),1-G14/F14,2),IF(AND(ISNUMBER(H14),ISNUMBER(I14),H14&gt;0),1-I14/H14,2)))*100)</f>
        <v/>
      </c>
      <c r="M14" s="50" t="n"/>
      <c r="N14" s="46">
        <f>IF(OR(NOT(ISNUMBER(K14)),NOT(ISNUMBER(M14))),"",IF(IF(M14&lt;1,M14,M14/100)&gt;=1,"",K14-C14/(1-IF(M14&lt;1,M14,M14/100))))</f>
        <v/>
      </c>
      <c r="O14" s="19" t="n"/>
    </row>
    <row r="15" ht="22" customHeight="1">
      <c r="A15" s="19" t="n"/>
      <c r="B15" s="39" t="n"/>
      <c r="C15" s="40" t="n"/>
      <c r="D15" s="41" t="n"/>
      <c r="E15" s="41" t="n"/>
      <c r="F15" s="41" t="n"/>
      <c r="G15" s="41" t="n"/>
      <c r="H15" s="41" t="n"/>
      <c r="I15" s="41" t="n"/>
      <c r="J15" s="42">
        <f>IF((IF(AND(ISNUMBER(D15),ISNUMBER(E15),D15&gt;0),1,0)+IF(AND(ISNUMBER(F15),ISNUMBER(G15),F15&gt;0),1,0)+IF(AND(ISNUMBER(H15),ISNUMBER(I15),H15&gt;0),1,0))=0,"",IF(OR(AND(AND(ISNUMBER(D15),ISNUMBER(E15),D15&gt;0),E15&gt;D15),AND(AND(ISNUMBER(F15),ISNUMBER(G15),F15&gt;0),G15&gt;F15),AND(AND(ISNUMBER(H15),ISNUMBER(I15),H15&gt;0),I15&gt;H15)),"Revisa los pesos",1-(IF(AND(ISNUMBER(D15),ISNUMBER(E15),D15&gt;0),E15,0)+IF(AND(ISNUMBER(F15),ISNUMBER(G15),F15&gt;0),G15,0)+IF(AND(ISNUMBER(H15),ISNUMBER(I15),H15&gt;0),I15,0))/(IF(AND(ISNUMBER(D15),ISNUMBER(E15),D15&gt;0),D15,0)+IF(AND(ISNUMBER(F15),ISNUMBER(G15),F15&gt;0),F15,0)+IF(AND(ISNUMBER(H15),ISNUMBER(I15),H15&gt;0),H15,0))))</f>
        <v/>
      </c>
      <c r="K15" s="43">
        <f>IF(OR(NOT(ISNUMBER(J15)),NOT(ISNUMBER(C15))),"",IF(OR(C15&lt;=0,J15&gt;=1),"",C15/(1-J15)))</f>
        <v/>
      </c>
      <c r="L15" s="44">
        <f>IF(OR(NOT(ISNUMBER(J15)),(IF(AND(ISNUMBER(D15),ISNUMBER(E15),D15&gt;0),1,0)+IF(AND(ISNUMBER(F15),ISNUMBER(G15),F15&gt;0),1,0)+IF(AND(ISNUMBER(H15),ISNUMBER(I15),H15&gt;0),1,0))&lt;2),"",(MAX(IF(AND(ISNUMBER(D15),ISNUMBER(E15),D15&gt;0),1-E15/D15,-1),IF(AND(ISNUMBER(F15),ISNUMBER(G15),F15&gt;0),1-G15/F15,-1),IF(AND(ISNUMBER(H15),ISNUMBER(I15),H15&gt;0),1-I15/H15,-1))-MIN(IF(AND(ISNUMBER(D15),ISNUMBER(E15),D15&gt;0),1-E15/D15,2),IF(AND(ISNUMBER(F15),ISNUMBER(G15),F15&gt;0),1-G15/F15,2),IF(AND(ISNUMBER(H15),ISNUMBER(I15),H15&gt;0),1-I15/H15,2)))*100)</f>
        <v/>
      </c>
      <c r="M15" s="45" t="n"/>
      <c r="N15" s="46">
        <f>IF(OR(NOT(ISNUMBER(K15)),NOT(ISNUMBER(M15))),"",IF(IF(M15&lt;1,M15,M15/100)&gt;=1,"",K15-C15/(1-IF(M15&lt;1,M15,M15/100))))</f>
        <v/>
      </c>
      <c r="O15" s="19" t="n"/>
    </row>
    <row r="16" ht="22" customHeight="1">
      <c r="A16" s="19" t="n"/>
      <c r="B16" s="47" t="n"/>
      <c r="C16" s="48" t="n"/>
      <c r="D16" s="49" t="n"/>
      <c r="E16" s="49" t="n"/>
      <c r="F16" s="49" t="n"/>
      <c r="G16" s="49" t="n"/>
      <c r="H16" s="49" t="n"/>
      <c r="I16" s="49" t="n"/>
      <c r="J16" s="42">
        <f>IF((IF(AND(ISNUMBER(D16),ISNUMBER(E16),D16&gt;0),1,0)+IF(AND(ISNUMBER(F16),ISNUMBER(G16),F16&gt;0),1,0)+IF(AND(ISNUMBER(H16),ISNUMBER(I16),H16&gt;0),1,0))=0,"",IF(OR(AND(AND(ISNUMBER(D16),ISNUMBER(E16),D16&gt;0),E16&gt;D16),AND(AND(ISNUMBER(F16),ISNUMBER(G16),F16&gt;0),G16&gt;F16),AND(AND(ISNUMBER(H16),ISNUMBER(I16),H16&gt;0),I16&gt;H16)),"Revisa los pesos",1-(IF(AND(ISNUMBER(D16),ISNUMBER(E16),D16&gt;0),E16,0)+IF(AND(ISNUMBER(F16),ISNUMBER(G16),F16&gt;0),G16,0)+IF(AND(ISNUMBER(H16),ISNUMBER(I16),H16&gt;0),I16,0))/(IF(AND(ISNUMBER(D16),ISNUMBER(E16),D16&gt;0),D16,0)+IF(AND(ISNUMBER(F16),ISNUMBER(G16),F16&gt;0),F16,0)+IF(AND(ISNUMBER(H16),ISNUMBER(I16),H16&gt;0),H16,0))))</f>
        <v/>
      </c>
      <c r="K16" s="43">
        <f>IF(OR(NOT(ISNUMBER(J16)),NOT(ISNUMBER(C16))),"",IF(OR(C16&lt;=0,J16&gt;=1),"",C16/(1-J16)))</f>
        <v/>
      </c>
      <c r="L16" s="44">
        <f>IF(OR(NOT(ISNUMBER(J16)),(IF(AND(ISNUMBER(D16),ISNUMBER(E16),D16&gt;0),1,0)+IF(AND(ISNUMBER(F16),ISNUMBER(G16),F16&gt;0),1,0)+IF(AND(ISNUMBER(H16),ISNUMBER(I16),H16&gt;0),1,0))&lt;2),"",(MAX(IF(AND(ISNUMBER(D16),ISNUMBER(E16),D16&gt;0),1-E16/D16,-1),IF(AND(ISNUMBER(F16),ISNUMBER(G16),F16&gt;0),1-G16/F16,-1),IF(AND(ISNUMBER(H16),ISNUMBER(I16),H16&gt;0),1-I16/H16,-1))-MIN(IF(AND(ISNUMBER(D16),ISNUMBER(E16),D16&gt;0),1-E16/D16,2),IF(AND(ISNUMBER(F16),ISNUMBER(G16),F16&gt;0),1-G16/F16,2),IF(AND(ISNUMBER(H16),ISNUMBER(I16),H16&gt;0),1-I16/H16,2)))*100)</f>
        <v/>
      </c>
      <c r="M16" s="50" t="n"/>
      <c r="N16" s="46">
        <f>IF(OR(NOT(ISNUMBER(K16)),NOT(ISNUMBER(M16))),"",IF(IF(M16&lt;1,M16,M16/100)&gt;=1,"",K16-C16/(1-IF(M16&lt;1,M16,M16/100))))</f>
        <v/>
      </c>
      <c r="O16" s="19" t="n"/>
    </row>
    <row r="17" ht="22" customHeight="1">
      <c r="A17" s="19" t="n"/>
      <c r="B17" s="39" t="n"/>
      <c r="C17" s="40" t="n"/>
      <c r="D17" s="41" t="n"/>
      <c r="E17" s="41" t="n"/>
      <c r="F17" s="41" t="n"/>
      <c r="G17" s="41" t="n"/>
      <c r="H17" s="41" t="n"/>
      <c r="I17" s="41" t="n"/>
      <c r="J17" s="42">
        <f>IF((IF(AND(ISNUMBER(D17),ISNUMBER(E17),D17&gt;0),1,0)+IF(AND(ISNUMBER(F17),ISNUMBER(G17),F17&gt;0),1,0)+IF(AND(ISNUMBER(H17),ISNUMBER(I17),H17&gt;0),1,0))=0,"",IF(OR(AND(AND(ISNUMBER(D17),ISNUMBER(E17),D17&gt;0),E17&gt;D17),AND(AND(ISNUMBER(F17),ISNUMBER(G17),F17&gt;0),G17&gt;F17),AND(AND(ISNUMBER(H17),ISNUMBER(I17),H17&gt;0),I17&gt;H17)),"Revisa los pesos",1-(IF(AND(ISNUMBER(D17),ISNUMBER(E17),D17&gt;0),E17,0)+IF(AND(ISNUMBER(F17),ISNUMBER(G17),F17&gt;0),G17,0)+IF(AND(ISNUMBER(H17),ISNUMBER(I17),H17&gt;0),I17,0))/(IF(AND(ISNUMBER(D17),ISNUMBER(E17),D17&gt;0),D17,0)+IF(AND(ISNUMBER(F17),ISNUMBER(G17),F17&gt;0),F17,0)+IF(AND(ISNUMBER(H17),ISNUMBER(I17),H17&gt;0),H17,0))))</f>
        <v/>
      </c>
      <c r="K17" s="43">
        <f>IF(OR(NOT(ISNUMBER(J17)),NOT(ISNUMBER(C17))),"",IF(OR(C17&lt;=0,J17&gt;=1),"",C17/(1-J17)))</f>
        <v/>
      </c>
      <c r="L17" s="44">
        <f>IF(OR(NOT(ISNUMBER(J17)),(IF(AND(ISNUMBER(D17),ISNUMBER(E17),D17&gt;0),1,0)+IF(AND(ISNUMBER(F17),ISNUMBER(G17),F17&gt;0),1,0)+IF(AND(ISNUMBER(H17),ISNUMBER(I17),H17&gt;0),1,0))&lt;2),"",(MAX(IF(AND(ISNUMBER(D17),ISNUMBER(E17),D17&gt;0),1-E17/D17,-1),IF(AND(ISNUMBER(F17),ISNUMBER(G17),F17&gt;0),1-G17/F17,-1),IF(AND(ISNUMBER(H17),ISNUMBER(I17),H17&gt;0),1-I17/H17,-1))-MIN(IF(AND(ISNUMBER(D17),ISNUMBER(E17),D17&gt;0),1-E17/D17,2),IF(AND(ISNUMBER(F17),ISNUMBER(G17),F17&gt;0),1-G17/F17,2),IF(AND(ISNUMBER(H17),ISNUMBER(I17),H17&gt;0),1-I17/H17,2)))*100)</f>
        <v/>
      </c>
      <c r="M17" s="45" t="n"/>
      <c r="N17" s="46">
        <f>IF(OR(NOT(ISNUMBER(K17)),NOT(ISNUMBER(M17))),"",IF(IF(M17&lt;1,M17,M17/100)&gt;=1,"",K17-C17/(1-IF(M17&lt;1,M17,M17/100))))</f>
        <v/>
      </c>
      <c r="O17" s="19" t="n"/>
    </row>
    <row r="18" ht="22" customHeight="1">
      <c r="A18" s="19" t="n"/>
      <c r="B18" s="47" t="n"/>
      <c r="C18" s="48" t="n"/>
      <c r="D18" s="49" t="n"/>
      <c r="E18" s="49" t="n"/>
      <c r="F18" s="49" t="n"/>
      <c r="G18" s="49" t="n"/>
      <c r="H18" s="49" t="n"/>
      <c r="I18" s="49" t="n"/>
      <c r="J18" s="42">
        <f>IF((IF(AND(ISNUMBER(D18),ISNUMBER(E18),D18&gt;0),1,0)+IF(AND(ISNUMBER(F18),ISNUMBER(G18),F18&gt;0),1,0)+IF(AND(ISNUMBER(H18),ISNUMBER(I18),H18&gt;0),1,0))=0,"",IF(OR(AND(AND(ISNUMBER(D18),ISNUMBER(E18),D18&gt;0),E18&gt;D18),AND(AND(ISNUMBER(F18),ISNUMBER(G18),F18&gt;0),G18&gt;F18),AND(AND(ISNUMBER(H18),ISNUMBER(I18),H18&gt;0),I18&gt;H18)),"Revisa los pesos",1-(IF(AND(ISNUMBER(D18),ISNUMBER(E18),D18&gt;0),E18,0)+IF(AND(ISNUMBER(F18),ISNUMBER(G18),F18&gt;0),G18,0)+IF(AND(ISNUMBER(H18),ISNUMBER(I18),H18&gt;0),I18,0))/(IF(AND(ISNUMBER(D18),ISNUMBER(E18),D18&gt;0),D18,0)+IF(AND(ISNUMBER(F18),ISNUMBER(G18),F18&gt;0),F18,0)+IF(AND(ISNUMBER(H18),ISNUMBER(I18),H18&gt;0),H18,0))))</f>
        <v/>
      </c>
      <c r="K18" s="43">
        <f>IF(OR(NOT(ISNUMBER(J18)),NOT(ISNUMBER(C18))),"",IF(OR(C18&lt;=0,J18&gt;=1),"",C18/(1-J18)))</f>
        <v/>
      </c>
      <c r="L18" s="44">
        <f>IF(OR(NOT(ISNUMBER(J18)),(IF(AND(ISNUMBER(D18),ISNUMBER(E18),D18&gt;0),1,0)+IF(AND(ISNUMBER(F18),ISNUMBER(G18),F18&gt;0),1,0)+IF(AND(ISNUMBER(H18),ISNUMBER(I18),H18&gt;0),1,0))&lt;2),"",(MAX(IF(AND(ISNUMBER(D18),ISNUMBER(E18),D18&gt;0),1-E18/D18,-1),IF(AND(ISNUMBER(F18),ISNUMBER(G18),F18&gt;0),1-G18/F18,-1),IF(AND(ISNUMBER(H18),ISNUMBER(I18),H18&gt;0),1-I18/H18,-1))-MIN(IF(AND(ISNUMBER(D18),ISNUMBER(E18),D18&gt;0),1-E18/D18,2),IF(AND(ISNUMBER(F18),ISNUMBER(G18),F18&gt;0),1-G18/F18,2),IF(AND(ISNUMBER(H18),ISNUMBER(I18),H18&gt;0),1-I18/H18,2)))*100)</f>
        <v/>
      </c>
      <c r="M18" s="50" t="n"/>
      <c r="N18" s="46">
        <f>IF(OR(NOT(ISNUMBER(K18)),NOT(ISNUMBER(M18))),"",IF(IF(M18&lt;1,M18,M18/100)&gt;=1,"",K18-C18/(1-IF(M18&lt;1,M18,M18/100))))</f>
        <v/>
      </c>
      <c r="O18" s="19" t="n"/>
    </row>
    <row r="19" ht="22" customHeight="1">
      <c r="A19" s="19" t="n"/>
      <c r="B19" s="39" t="n"/>
      <c r="C19" s="40" t="n"/>
      <c r="D19" s="41" t="n"/>
      <c r="E19" s="41" t="n"/>
      <c r="F19" s="41" t="n"/>
      <c r="G19" s="41" t="n"/>
      <c r="H19" s="41" t="n"/>
      <c r="I19" s="41" t="n"/>
      <c r="J19" s="42">
        <f>IF((IF(AND(ISNUMBER(D19),ISNUMBER(E19),D19&gt;0),1,0)+IF(AND(ISNUMBER(F19),ISNUMBER(G19),F19&gt;0),1,0)+IF(AND(ISNUMBER(H19),ISNUMBER(I19),H19&gt;0),1,0))=0,"",IF(OR(AND(AND(ISNUMBER(D19),ISNUMBER(E19),D19&gt;0),E19&gt;D19),AND(AND(ISNUMBER(F19),ISNUMBER(G19),F19&gt;0),G19&gt;F19),AND(AND(ISNUMBER(H19),ISNUMBER(I19),H19&gt;0),I19&gt;H19)),"Revisa los pesos",1-(IF(AND(ISNUMBER(D19),ISNUMBER(E19),D19&gt;0),E19,0)+IF(AND(ISNUMBER(F19),ISNUMBER(G19),F19&gt;0),G19,0)+IF(AND(ISNUMBER(H19),ISNUMBER(I19),H19&gt;0),I19,0))/(IF(AND(ISNUMBER(D19),ISNUMBER(E19),D19&gt;0),D19,0)+IF(AND(ISNUMBER(F19),ISNUMBER(G19),F19&gt;0),F19,0)+IF(AND(ISNUMBER(H19),ISNUMBER(I19),H19&gt;0),H19,0))))</f>
        <v/>
      </c>
      <c r="K19" s="43">
        <f>IF(OR(NOT(ISNUMBER(J19)),NOT(ISNUMBER(C19))),"",IF(OR(C19&lt;=0,J19&gt;=1),"",C19/(1-J19)))</f>
        <v/>
      </c>
      <c r="L19" s="44">
        <f>IF(OR(NOT(ISNUMBER(J19)),(IF(AND(ISNUMBER(D19),ISNUMBER(E19),D19&gt;0),1,0)+IF(AND(ISNUMBER(F19),ISNUMBER(G19),F19&gt;0),1,0)+IF(AND(ISNUMBER(H19),ISNUMBER(I19),H19&gt;0),1,0))&lt;2),"",(MAX(IF(AND(ISNUMBER(D19),ISNUMBER(E19),D19&gt;0),1-E19/D19,-1),IF(AND(ISNUMBER(F19),ISNUMBER(G19),F19&gt;0),1-G19/F19,-1),IF(AND(ISNUMBER(H19),ISNUMBER(I19),H19&gt;0),1-I19/H19,-1))-MIN(IF(AND(ISNUMBER(D19),ISNUMBER(E19),D19&gt;0),1-E19/D19,2),IF(AND(ISNUMBER(F19),ISNUMBER(G19),F19&gt;0),1-G19/F19,2),IF(AND(ISNUMBER(H19),ISNUMBER(I19),H19&gt;0),1-I19/H19,2)))*100)</f>
        <v/>
      </c>
      <c r="M19" s="45" t="n"/>
      <c r="N19" s="46">
        <f>IF(OR(NOT(ISNUMBER(K19)),NOT(ISNUMBER(M19))),"",IF(IF(M19&lt;1,M19,M19/100)&gt;=1,"",K19-C19/(1-IF(M19&lt;1,M19,M19/100))))</f>
        <v/>
      </c>
      <c r="O19" s="19" t="n"/>
    </row>
    <row r="20" ht="22" customHeight="1">
      <c r="A20" s="19" t="n"/>
      <c r="B20" s="47" t="n"/>
      <c r="C20" s="48" t="n"/>
      <c r="D20" s="49" t="n"/>
      <c r="E20" s="49" t="n"/>
      <c r="F20" s="49" t="n"/>
      <c r="G20" s="49" t="n"/>
      <c r="H20" s="49" t="n"/>
      <c r="I20" s="49" t="n"/>
      <c r="J20" s="42">
        <f>IF((IF(AND(ISNUMBER(D20),ISNUMBER(E20),D20&gt;0),1,0)+IF(AND(ISNUMBER(F20),ISNUMBER(G20),F20&gt;0),1,0)+IF(AND(ISNUMBER(H20),ISNUMBER(I20),H20&gt;0),1,0))=0,"",IF(OR(AND(AND(ISNUMBER(D20),ISNUMBER(E20),D20&gt;0),E20&gt;D20),AND(AND(ISNUMBER(F20),ISNUMBER(G20),F20&gt;0),G20&gt;F20),AND(AND(ISNUMBER(H20),ISNUMBER(I20),H20&gt;0),I20&gt;H20)),"Revisa los pesos",1-(IF(AND(ISNUMBER(D20),ISNUMBER(E20),D20&gt;0),E20,0)+IF(AND(ISNUMBER(F20),ISNUMBER(G20),F20&gt;0),G20,0)+IF(AND(ISNUMBER(H20),ISNUMBER(I20),H20&gt;0),I20,0))/(IF(AND(ISNUMBER(D20),ISNUMBER(E20),D20&gt;0),D20,0)+IF(AND(ISNUMBER(F20),ISNUMBER(G20),F20&gt;0),F20,0)+IF(AND(ISNUMBER(H20),ISNUMBER(I20),H20&gt;0),H20,0))))</f>
        <v/>
      </c>
      <c r="K20" s="43">
        <f>IF(OR(NOT(ISNUMBER(J20)),NOT(ISNUMBER(C20))),"",IF(OR(C20&lt;=0,J20&gt;=1),"",C20/(1-J20)))</f>
        <v/>
      </c>
      <c r="L20" s="44">
        <f>IF(OR(NOT(ISNUMBER(J20)),(IF(AND(ISNUMBER(D20),ISNUMBER(E20),D20&gt;0),1,0)+IF(AND(ISNUMBER(F20),ISNUMBER(G20),F20&gt;0),1,0)+IF(AND(ISNUMBER(H20),ISNUMBER(I20),H20&gt;0),1,0))&lt;2),"",(MAX(IF(AND(ISNUMBER(D20),ISNUMBER(E20),D20&gt;0),1-E20/D20,-1),IF(AND(ISNUMBER(F20),ISNUMBER(G20),F20&gt;0),1-G20/F20,-1),IF(AND(ISNUMBER(H20),ISNUMBER(I20),H20&gt;0),1-I20/H20,-1))-MIN(IF(AND(ISNUMBER(D20),ISNUMBER(E20),D20&gt;0),1-E20/D20,2),IF(AND(ISNUMBER(F20),ISNUMBER(G20),F20&gt;0),1-G20/F20,2),IF(AND(ISNUMBER(H20),ISNUMBER(I20),H20&gt;0),1-I20/H20,2)))*100)</f>
        <v/>
      </c>
      <c r="M20" s="50" t="n"/>
      <c r="N20" s="46">
        <f>IF(OR(NOT(ISNUMBER(K20)),NOT(ISNUMBER(M20))),"",IF(IF(M20&lt;1,M20,M20/100)&gt;=1,"",K20-C20/(1-IF(M20&lt;1,M20,M20/100))))</f>
        <v/>
      </c>
      <c r="O20" s="19" t="n"/>
    </row>
    <row r="21" ht="22" customHeight="1">
      <c r="A21" s="19" t="n"/>
      <c r="B21" s="39" t="n"/>
      <c r="C21" s="40" t="n"/>
      <c r="D21" s="41" t="n"/>
      <c r="E21" s="41" t="n"/>
      <c r="F21" s="41" t="n"/>
      <c r="G21" s="41" t="n"/>
      <c r="H21" s="41" t="n"/>
      <c r="I21" s="41" t="n"/>
      <c r="J21" s="42">
        <f>IF((IF(AND(ISNUMBER(D21),ISNUMBER(E21),D21&gt;0),1,0)+IF(AND(ISNUMBER(F21),ISNUMBER(G21),F21&gt;0),1,0)+IF(AND(ISNUMBER(H21),ISNUMBER(I21),H21&gt;0),1,0))=0,"",IF(OR(AND(AND(ISNUMBER(D21),ISNUMBER(E21),D21&gt;0),E21&gt;D21),AND(AND(ISNUMBER(F21),ISNUMBER(G21),F21&gt;0),G21&gt;F21),AND(AND(ISNUMBER(H21),ISNUMBER(I21),H21&gt;0),I21&gt;H21)),"Revisa los pesos",1-(IF(AND(ISNUMBER(D21),ISNUMBER(E21),D21&gt;0),E21,0)+IF(AND(ISNUMBER(F21),ISNUMBER(G21),F21&gt;0),G21,0)+IF(AND(ISNUMBER(H21),ISNUMBER(I21),H21&gt;0),I21,0))/(IF(AND(ISNUMBER(D21),ISNUMBER(E21),D21&gt;0),D21,0)+IF(AND(ISNUMBER(F21),ISNUMBER(G21),F21&gt;0),F21,0)+IF(AND(ISNUMBER(H21),ISNUMBER(I21),H21&gt;0),H21,0))))</f>
        <v/>
      </c>
      <c r="K21" s="43">
        <f>IF(OR(NOT(ISNUMBER(J21)),NOT(ISNUMBER(C21))),"",IF(OR(C21&lt;=0,J21&gt;=1),"",C21/(1-J21)))</f>
        <v/>
      </c>
      <c r="L21" s="44">
        <f>IF(OR(NOT(ISNUMBER(J21)),(IF(AND(ISNUMBER(D21),ISNUMBER(E21),D21&gt;0),1,0)+IF(AND(ISNUMBER(F21),ISNUMBER(G21),F21&gt;0),1,0)+IF(AND(ISNUMBER(H21),ISNUMBER(I21),H21&gt;0),1,0))&lt;2),"",(MAX(IF(AND(ISNUMBER(D21),ISNUMBER(E21),D21&gt;0),1-E21/D21,-1),IF(AND(ISNUMBER(F21),ISNUMBER(G21),F21&gt;0),1-G21/F21,-1),IF(AND(ISNUMBER(H21),ISNUMBER(I21),H21&gt;0),1-I21/H21,-1))-MIN(IF(AND(ISNUMBER(D21),ISNUMBER(E21),D21&gt;0),1-E21/D21,2),IF(AND(ISNUMBER(F21),ISNUMBER(G21),F21&gt;0),1-G21/F21,2),IF(AND(ISNUMBER(H21),ISNUMBER(I21),H21&gt;0),1-I21/H21,2)))*100)</f>
        <v/>
      </c>
      <c r="M21" s="45" t="n"/>
      <c r="N21" s="46">
        <f>IF(OR(NOT(ISNUMBER(K21)),NOT(ISNUMBER(M21))),"",IF(IF(M21&lt;1,M21,M21/100)&gt;=1,"",K21-C21/(1-IF(M21&lt;1,M21,M21/100))))</f>
        <v/>
      </c>
      <c r="O21" s="19" t="n"/>
    </row>
    <row r="22" ht="22" customHeight="1">
      <c r="A22" s="19" t="n"/>
      <c r="B22" s="47" t="n"/>
      <c r="C22" s="48" t="n"/>
      <c r="D22" s="49" t="n"/>
      <c r="E22" s="49" t="n"/>
      <c r="F22" s="49" t="n"/>
      <c r="G22" s="49" t="n"/>
      <c r="H22" s="49" t="n"/>
      <c r="I22" s="49" t="n"/>
      <c r="J22" s="42">
        <f>IF((IF(AND(ISNUMBER(D22),ISNUMBER(E22),D22&gt;0),1,0)+IF(AND(ISNUMBER(F22),ISNUMBER(G22),F22&gt;0),1,0)+IF(AND(ISNUMBER(H22),ISNUMBER(I22),H22&gt;0),1,0))=0,"",IF(OR(AND(AND(ISNUMBER(D22),ISNUMBER(E22),D22&gt;0),E22&gt;D22),AND(AND(ISNUMBER(F22),ISNUMBER(G22),F22&gt;0),G22&gt;F22),AND(AND(ISNUMBER(H22),ISNUMBER(I22),H22&gt;0),I22&gt;H22)),"Revisa los pesos",1-(IF(AND(ISNUMBER(D22),ISNUMBER(E22),D22&gt;0),E22,0)+IF(AND(ISNUMBER(F22),ISNUMBER(G22),F22&gt;0),G22,0)+IF(AND(ISNUMBER(H22),ISNUMBER(I22),H22&gt;0),I22,0))/(IF(AND(ISNUMBER(D22),ISNUMBER(E22),D22&gt;0),D22,0)+IF(AND(ISNUMBER(F22),ISNUMBER(G22),F22&gt;0),F22,0)+IF(AND(ISNUMBER(H22),ISNUMBER(I22),H22&gt;0),H22,0))))</f>
        <v/>
      </c>
      <c r="K22" s="43">
        <f>IF(OR(NOT(ISNUMBER(J22)),NOT(ISNUMBER(C22))),"",IF(OR(C22&lt;=0,J22&gt;=1),"",C22/(1-J22)))</f>
        <v/>
      </c>
      <c r="L22" s="44">
        <f>IF(OR(NOT(ISNUMBER(J22)),(IF(AND(ISNUMBER(D22),ISNUMBER(E22),D22&gt;0),1,0)+IF(AND(ISNUMBER(F22),ISNUMBER(G22),F22&gt;0),1,0)+IF(AND(ISNUMBER(H22),ISNUMBER(I22),H22&gt;0),1,0))&lt;2),"",(MAX(IF(AND(ISNUMBER(D22),ISNUMBER(E22),D22&gt;0),1-E22/D22,-1),IF(AND(ISNUMBER(F22),ISNUMBER(G22),F22&gt;0),1-G22/F22,-1),IF(AND(ISNUMBER(H22),ISNUMBER(I22),H22&gt;0),1-I22/H22,-1))-MIN(IF(AND(ISNUMBER(D22),ISNUMBER(E22),D22&gt;0),1-E22/D22,2),IF(AND(ISNUMBER(F22),ISNUMBER(G22),F22&gt;0),1-G22/F22,2),IF(AND(ISNUMBER(H22),ISNUMBER(I22),H22&gt;0),1-I22/H22,2)))*100)</f>
        <v/>
      </c>
      <c r="M22" s="50" t="n"/>
      <c r="N22" s="46">
        <f>IF(OR(NOT(ISNUMBER(K22)),NOT(ISNUMBER(M22))),"",IF(IF(M22&lt;1,M22,M22/100)&gt;=1,"",K22-C22/(1-IF(M22&lt;1,M22,M22/100))))</f>
        <v/>
      </c>
      <c r="O22" s="19" t="n"/>
    </row>
    <row r="23" ht="22" customHeight="1">
      <c r="A23" s="19" t="n"/>
      <c r="B23" s="39" t="n"/>
      <c r="C23" s="40" t="n"/>
      <c r="D23" s="41" t="n"/>
      <c r="E23" s="41" t="n"/>
      <c r="F23" s="41" t="n"/>
      <c r="G23" s="41" t="n"/>
      <c r="H23" s="41" t="n"/>
      <c r="I23" s="41" t="n"/>
      <c r="J23" s="42">
        <f>IF((IF(AND(ISNUMBER(D23),ISNUMBER(E23),D23&gt;0),1,0)+IF(AND(ISNUMBER(F23),ISNUMBER(G23),F23&gt;0),1,0)+IF(AND(ISNUMBER(H23),ISNUMBER(I23),H23&gt;0),1,0))=0,"",IF(OR(AND(AND(ISNUMBER(D23),ISNUMBER(E23),D23&gt;0),E23&gt;D23),AND(AND(ISNUMBER(F23),ISNUMBER(G23),F23&gt;0),G23&gt;F23),AND(AND(ISNUMBER(H23),ISNUMBER(I23),H23&gt;0),I23&gt;H23)),"Revisa los pesos",1-(IF(AND(ISNUMBER(D23),ISNUMBER(E23),D23&gt;0),E23,0)+IF(AND(ISNUMBER(F23),ISNUMBER(G23),F23&gt;0),G23,0)+IF(AND(ISNUMBER(H23),ISNUMBER(I23),H23&gt;0),I23,0))/(IF(AND(ISNUMBER(D23),ISNUMBER(E23),D23&gt;0),D23,0)+IF(AND(ISNUMBER(F23),ISNUMBER(G23),F23&gt;0),F23,0)+IF(AND(ISNUMBER(H23),ISNUMBER(I23),H23&gt;0),H23,0))))</f>
        <v/>
      </c>
      <c r="K23" s="43">
        <f>IF(OR(NOT(ISNUMBER(J23)),NOT(ISNUMBER(C23))),"",IF(OR(C23&lt;=0,J23&gt;=1),"",C23/(1-J23)))</f>
        <v/>
      </c>
      <c r="L23" s="44">
        <f>IF(OR(NOT(ISNUMBER(J23)),(IF(AND(ISNUMBER(D23),ISNUMBER(E23),D23&gt;0),1,0)+IF(AND(ISNUMBER(F23),ISNUMBER(G23),F23&gt;0),1,0)+IF(AND(ISNUMBER(H23),ISNUMBER(I23),H23&gt;0),1,0))&lt;2),"",(MAX(IF(AND(ISNUMBER(D23),ISNUMBER(E23),D23&gt;0),1-E23/D23,-1),IF(AND(ISNUMBER(F23),ISNUMBER(G23),F23&gt;0),1-G23/F23,-1),IF(AND(ISNUMBER(H23),ISNUMBER(I23),H23&gt;0),1-I23/H23,-1))-MIN(IF(AND(ISNUMBER(D23),ISNUMBER(E23),D23&gt;0),1-E23/D23,2),IF(AND(ISNUMBER(F23),ISNUMBER(G23),F23&gt;0),1-G23/F23,2),IF(AND(ISNUMBER(H23),ISNUMBER(I23),H23&gt;0),1-I23/H23,2)))*100)</f>
        <v/>
      </c>
      <c r="M23" s="45" t="n"/>
      <c r="N23" s="46">
        <f>IF(OR(NOT(ISNUMBER(K23)),NOT(ISNUMBER(M23))),"",IF(IF(M23&lt;1,M23,M23/100)&gt;=1,"",K23-C23/(1-IF(M23&lt;1,M23,M23/100))))</f>
        <v/>
      </c>
      <c r="O23" s="19" t="n"/>
    </row>
    <row r="24" ht="22" customHeight="1">
      <c r="A24" s="19" t="n"/>
      <c r="B24" s="47" t="n"/>
      <c r="C24" s="48" t="n"/>
      <c r="D24" s="49" t="n"/>
      <c r="E24" s="49" t="n"/>
      <c r="F24" s="49" t="n"/>
      <c r="G24" s="49" t="n"/>
      <c r="H24" s="49" t="n"/>
      <c r="I24" s="49" t="n"/>
      <c r="J24" s="42">
        <f>IF((IF(AND(ISNUMBER(D24),ISNUMBER(E24),D24&gt;0),1,0)+IF(AND(ISNUMBER(F24),ISNUMBER(G24),F24&gt;0),1,0)+IF(AND(ISNUMBER(H24),ISNUMBER(I24),H24&gt;0),1,0))=0,"",IF(OR(AND(AND(ISNUMBER(D24),ISNUMBER(E24),D24&gt;0),E24&gt;D24),AND(AND(ISNUMBER(F24),ISNUMBER(G24),F24&gt;0),G24&gt;F24),AND(AND(ISNUMBER(H24),ISNUMBER(I24),H24&gt;0),I24&gt;H24)),"Revisa los pesos",1-(IF(AND(ISNUMBER(D24),ISNUMBER(E24),D24&gt;0),E24,0)+IF(AND(ISNUMBER(F24),ISNUMBER(G24),F24&gt;0),G24,0)+IF(AND(ISNUMBER(H24),ISNUMBER(I24),H24&gt;0),I24,0))/(IF(AND(ISNUMBER(D24),ISNUMBER(E24),D24&gt;0),D24,0)+IF(AND(ISNUMBER(F24),ISNUMBER(G24),F24&gt;0),F24,0)+IF(AND(ISNUMBER(H24),ISNUMBER(I24),H24&gt;0),H24,0))))</f>
        <v/>
      </c>
      <c r="K24" s="43">
        <f>IF(OR(NOT(ISNUMBER(J24)),NOT(ISNUMBER(C24))),"",IF(OR(C24&lt;=0,J24&gt;=1),"",C24/(1-J24)))</f>
        <v/>
      </c>
      <c r="L24" s="44">
        <f>IF(OR(NOT(ISNUMBER(J24)),(IF(AND(ISNUMBER(D24),ISNUMBER(E24),D24&gt;0),1,0)+IF(AND(ISNUMBER(F24),ISNUMBER(G24),F24&gt;0),1,0)+IF(AND(ISNUMBER(H24),ISNUMBER(I24),H24&gt;0),1,0))&lt;2),"",(MAX(IF(AND(ISNUMBER(D24),ISNUMBER(E24),D24&gt;0),1-E24/D24,-1),IF(AND(ISNUMBER(F24),ISNUMBER(G24),F24&gt;0),1-G24/F24,-1),IF(AND(ISNUMBER(H24),ISNUMBER(I24),H24&gt;0),1-I24/H24,-1))-MIN(IF(AND(ISNUMBER(D24),ISNUMBER(E24),D24&gt;0),1-E24/D24,2),IF(AND(ISNUMBER(F24),ISNUMBER(G24),F24&gt;0),1-G24/F24,2),IF(AND(ISNUMBER(H24),ISNUMBER(I24),H24&gt;0),1-I24/H24,2)))*100)</f>
        <v/>
      </c>
      <c r="M24" s="50" t="n"/>
      <c r="N24" s="46">
        <f>IF(OR(NOT(ISNUMBER(K24)),NOT(ISNUMBER(M24))),"",IF(IF(M24&lt;1,M24,M24/100)&gt;=1,"",K24-C24/(1-IF(M24&lt;1,M24,M24/100))))</f>
        <v/>
      </c>
      <c r="O24" s="19" t="n"/>
    </row>
    <row r="25" ht="22" customHeight="1">
      <c r="A25" s="19" t="n"/>
      <c r="B25" s="39" t="n"/>
      <c r="C25" s="40" t="n"/>
      <c r="D25" s="41" t="n"/>
      <c r="E25" s="41" t="n"/>
      <c r="F25" s="41" t="n"/>
      <c r="G25" s="41" t="n"/>
      <c r="H25" s="41" t="n"/>
      <c r="I25" s="41" t="n"/>
      <c r="J25" s="42">
        <f>IF((IF(AND(ISNUMBER(D25),ISNUMBER(E25),D25&gt;0),1,0)+IF(AND(ISNUMBER(F25),ISNUMBER(G25),F25&gt;0),1,0)+IF(AND(ISNUMBER(H25),ISNUMBER(I25),H25&gt;0),1,0))=0,"",IF(OR(AND(AND(ISNUMBER(D25),ISNUMBER(E25),D25&gt;0),E25&gt;D25),AND(AND(ISNUMBER(F25),ISNUMBER(G25),F25&gt;0),G25&gt;F25),AND(AND(ISNUMBER(H25),ISNUMBER(I25),H25&gt;0),I25&gt;H25)),"Revisa los pesos",1-(IF(AND(ISNUMBER(D25),ISNUMBER(E25),D25&gt;0),E25,0)+IF(AND(ISNUMBER(F25),ISNUMBER(G25),F25&gt;0),G25,0)+IF(AND(ISNUMBER(H25),ISNUMBER(I25),H25&gt;0),I25,0))/(IF(AND(ISNUMBER(D25),ISNUMBER(E25),D25&gt;0),D25,0)+IF(AND(ISNUMBER(F25),ISNUMBER(G25),F25&gt;0),F25,0)+IF(AND(ISNUMBER(H25),ISNUMBER(I25),H25&gt;0),H25,0))))</f>
        <v/>
      </c>
      <c r="K25" s="43">
        <f>IF(OR(NOT(ISNUMBER(J25)),NOT(ISNUMBER(C25))),"",IF(OR(C25&lt;=0,J25&gt;=1),"",C25/(1-J25)))</f>
        <v/>
      </c>
      <c r="L25" s="44">
        <f>IF(OR(NOT(ISNUMBER(J25)),(IF(AND(ISNUMBER(D25),ISNUMBER(E25),D25&gt;0),1,0)+IF(AND(ISNUMBER(F25),ISNUMBER(G25),F25&gt;0),1,0)+IF(AND(ISNUMBER(H25),ISNUMBER(I25),H25&gt;0),1,0))&lt;2),"",(MAX(IF(AND(ISNUMBER(D25),ISNUMBER(E25),D25&gt;0),1-E25/D25,-1),IF(AND(ISNUMBER(F25),ISNUMBER(G25),F25&gt;0),1-G25/F25,-1),IF(AND(ISNUMBER(H25),ISNUMBER(I25),H25&gt;0),1-I25/H25,-1))-MIN(IF(AND(ISNUMBER(D25),ISNUMBER(E25),D25&gt;0),1-E25/D25,2),IF(AND(ISNUMBER(F25),ISNUMBER(G25),F25&gt;0),1-G25/F25,2),IF(AND(ISNUMBER(H25),ISNUMBER(I25),H25&gt;0),1-I25/H25,2)))*100)</f>
        <v/>
      </c>
      <c r="M25" s="45" t="n"/>
      <c r="N25" s="46">
        <f>IF(OR(NOT(ISNUMBER(K25)),NOT(ISNUMBER(M25))),"",IF(IF(M25&lt;1,M25,M25/100)&gt;=1,"",K25-C25/(1-IF(M25&lt;1,M25,M25/100))))</f>
        <v/>
      </c>
      <c r="O25" s="19" t="n"/>
    </row>
    <row r="26" ht="22" customHeight="1">
      <c r="A26" s="19" t="n"/>
      <c r="B26" s="47" t="n"/>
      <c r="C26" s="48" t="n"/>
      <c r="D26" s="49" t="n"/>
      <c r="E26" s="49" t="n"/>
      <c r="F26" s="49" t="n"/>
      <c r="G26" s="49" t="n"/>
      <c r="H26" s="49" t="n"/>
      <c r="I26" s="49" t="n"/>
      <c r="J26" s="42">
        <f>IF((IF(AND(ISNUMBER(D26),ISNUMBER(E26),D26&gt;0),1,0)+IF(AND(ISNUMBER(F26),ISNUMBER(G26),F26&gt;0),1,0)+IF(AND(ISNUMBER(H26),ISNUMBER(I26),H26&gt;0),1,0))=0,"",IF(OR(AND(AND(ISNUMBER(D26),ISNUMBER(E26),D26&gt;0),E26&gt;D26),AND(AND(ISNUMBER(F26),ISNUMBER(G26),F26&gt;0),G26&gt;F26),AND(AND(ISNUMBER(H26),ISNUMBER(I26),H26&gt;0),I26&gt;H26)),"Revisa los pesos",1-(IF(AND(ISNUMBER(D26),ISNUMBER(E26),D26&gt;0),E26,0)+IF(AND(ISNUMBER(F26),ISNUMBER(G26),F26&gt;0),G26,0)+IF(AND(ISNUMBER(H26),ISNUMBER(I26),H26&gt;0),I26,0))/(IF(AND(ISNUMBER(D26),ISNUMBER(E26),D26&gt;0),D26,0)+IF(AND(ISNUMBER(F26),ISNUMBER(G26),F26&gt;0),F26,0)+IF(AND(ISNUMBER(H26),ISNUMBER(I26),H26&gt;0),H26,0))))</f>
        <v/>
      </c>
      <c r="K26" s="43">
        <f>IF(OR(NOT(ISNUMBER(J26)),NOT(ISNUMBER(C26))),"",IF(OR(C26&lt;=0,J26&gt;=1),"",C26/(1-J26)))</f>
        <v/>
      </c>
      <c r="L26" s="44">
        <f>IF(OR(NOT(ISNUMBER(J26)),(IF(AND(ISNUMBER(D26),ISNUMBER(E26),D26&gt;0),1,0)+IF(AND(ISNUMBER(F26),ISNUMBER(G26),F26&gt;0),1,0)+IF(AND(ISNUMBER(H26),ISNUMBER(I26),H26&gt;0),1,0))&lt;2),"",(MAX(IF(AND(ISNUMBER(D26),ISNUMBER(E26),D26&gt;0),1-E26/D26,-1),IF(AND(ISNUMBER(F26),ISNUMBER(G26),F26&gt;0),1-G26/F26,-1),IF(AND(ISNUMBER(H26),ISNUMBER(I26),H26&gt;0),1-I26/H26,-1))-MIN(IF(AND(ISNUMBER(D26),ISNUMBER(E26),D26&gt;0),1-E26/D26,2),IF(AND(ISNUMBER(F26),ISNUMBER(G26),F26&gt;0),1-G26/F26,2),IF(AND(ISNUMBER(H26),ISNUMBER(I26),H26&gt;0),1-I26/H26,2)))*100)</f>
        <v/>
      </c>
      <c r="M26" s="50" t="n"/>
      <c r="N26" s="46">
        <f>IF(OR(NOT(ISNUMBER(K26)),NOT(ISNUMBER(M26))),"",IF(IF(M26&lt;1,M26,M26/100)&gt;=1,"",K26-C26/(1-IF(M26&lt;1,M26,M26/100))))</f>
        <v/>
      </c>
      <c r="O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</row>
    <row r="28" ht="15" customHeight="1">
      <c r="A28" s="19" t="n"/>
      <c r="B28" s="51" t="inlineStr">
        <is>
          <t>Pesa siempre en crudo. Lo que encoge al cocinar no es merma de limpieza y no entra en el escandallo.</t>
        </is>
      </c>
      <c r="O28" s="19" t="n"/>
    </row>
    <row r="29" ht="15" customHeight="1">
      <c r="A29" s="19" t="n"/>
      <c r="B29" s="51" t="inlineStr">
        <is>
          <t>Las piezas sueltas (alcachofas, sepias, codornices) se pesan varias juntas: una sola engaña.</t>
        </is>
      </c>
      <c r="O29" s="19" t="n"/>
    </row>
    <row r="30" ht="15" customHeight="1">
      <c r="A30" s="19" t="n"/>
      <c r="B30" s="51" t="inlineStr">
        <is>
          <t>Lo congelado se pesa congelado y otra vez descongelado y escurrido. Compáralo con lo que dice la ficha del proveedor.</t>
        </is>
      </c>
      <c r="O30" s="19" t="n"/>
    </row>
    <row r="31" ht="15" customHeight="1">
      <c r="A31" s="19" t="n"/>
      <c r="B31" s="51" t="inlineStr">
        <is>
          <t>Las tablas de mermas dan una horquilla; tu proveedor, tu receta y tu manera de limpiar dan una cifra. Esa es la que va a tu escandallo.</t>
        </is>
      </c>
      <c r="O31" s="19" t="n"/>
    </row>
    <row r="32" ht="15" customHeight="1">
      <c r="A32" s="19" t="n"/>
      <c r="B32" s="51" t="inlineStr">
        <is>
          <t>Tu merma junta todas las pruebas: pesa más la prueba más grande. «Entre pruebas» es lo que se separa la más alta de la más baja.</t>
        </is>
      </c>
      <c r="O32" s="19" t="n"/>
    </row>
    <row r="33" ht="18" customHeight="1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52">
        <f>HYPERLINK("https://senorescandallo.com/blog/tabla-de-mermas-completa","Tabla de mermas orientativa  →")</f>
        <v/>
      </c>
      <c r="O33" s="19" t="n"/>
    </row>
    <row r="34">
      <c r="A34" s="19" t="n"/>
      <c r="B34" s="53" t="inlineStr">
        <is>
          <t>Señor Escandallo  ·  Control real para cocinas reales</t>
        </is>
      </c>
      <c r="C34" s="54" t="n"/>
      <c r="D34" s="54" t="n"/>
      <c r="E34" s="54" t="n"/>
      <c r="F34" s="54" t="n"/>
      <c r="G34" s="54" t="n"/>
      <c r="H34" s="54" t="n"/>
      <c r="I34" s="54" t="n"/>
      <c r="J34" s="54" t="n"/>
      <c r="K34" s="54" t="n"/>
      <c r="L34" s="54" t="n"/>
      <c r="M34" s="54" t="n"/>
      <c r="N34" s="55">
        <f>HYPERLINK("https://senorescandallo.com/","senorescandallo.com")</f>
        <v/>
      </c>
      <c r="O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2">
    <mergeCell ref="B31:N31"/>
    <mergeCell ref="B8:N8"/>
    <mergeCell ref="B32:N32"/>
    <mergeCell ref="M9:N9"/>
    <mergeCell ref="J9:L9"/>
    <mergeCell ref="B30:N30"/>
    <mergeCell ref="B29:N29"/>
    <mergeCell ref="B9:C9"/>
    <mergeCell ref="D9:E9"/>
    <mergeCell ref="H9:I9"/>
    <mergeCell ref="F9:G9"/>
    <mergeCell ref="B28:N28"/>
  </mergeCells>
  <conditionalFormatting sqref="J12:J26">
    <cfRule type="dataBar" priority="1">
      <dataBar>
        <cfvo type="min"/>
        <cfvo type="max"/>
        <color rgb="008FD3A6"/>
      </dataBar>
    </cfRule>
  </conditionalFormatting>
  <dataValidations count="2">
    <dataValidation sqref="C12:I26" showInputMessage="0" showErrorMessage="1" allowBlank="1" errorTitle="Dato incorrecto" error="Escribe solo el número, sin unidades. 0 vale." type="decimal" operator="greaterThanOrEqual">
      <formula1>0</formula1>
    </dataValidation>
    <dataValidation sqref="M12:M26" showInputMessage="0" showErrorMessage="1" allowBlank="1" errorTitle="Dato incorrecto" error="Escribe el % de merma como número de 0 a 99. Si no hay merma, pon 0." type="decimal" operator="between">
      <formula1>0</formula1>
      <formula2>99</formula2>
    </dataValidation>
  </dataValidations>
  <printOptions horizontalCentered="1"/>
  <pageMargins left="0.75" right="0.75" top="1" bottom="1" header="0.5" footer="0.5"/>
  <pageSetup orientation="landscape" paperSize="9" scale="75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0C0C0"/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2.33" customWidth="1" min="1" max="1"/>
    <col width="5" customWidth="1" min="2" max="2"/>
    <col width="23.33" customWidth="1" min="3" max="3"/>
    <col width="70" customWidth="1" min="4" max="4"/>
    <col width="2.33" customWidth="1" min="5" max="5"/>
  </cols>
  <sheetData>
    <row r="1" ht="10" customHeight="1">
      <c r="A1" s="15" t="n"/>
      <c r="B1" s="15" t="n"/>
      <c r="C1" s="15" t="n"/>
      <c r="D1" s="15" t="n"/>
      <c r="E1" s="15" t="n"/>
    </row>
    <row r="2" ht="28" customHeight="1">
      <c r="A2" s="15" t="n"/>
      <c r="B2" s="15" t="n"/>
      <c r="C2" s="15" t="n"/>
      <c r="D2" s="16" t="inlineStr">
        <is>
          <t>CÓMO SE USA</t>
        </is>
      </c>
      <c r="E2" s="15" t="n"/>
    </row>
    <row r="3" ht="22" customHeight="1">
      <c r="A3" s="15" t="n"/>
      <c r="B3" s="15" t="n"/>
      <c r="C3" s="15" t="n"/>
      <c r="D3" s="17" t="inlineStr">
        <is>
          <t>Guía rápida de Mide tu merma</t>
        </is>
      </c>
      <c r="E3" s="15" t="n"/>
    </row>
    <row r="4" ht="10" customHeight="1">
      <c r="A4" s="15" t="n"/>
      <c r="B4" s="15" t="n"/>
      <c r="C4" s="15" t="n"/>
      <c r="D4" s="15" t="n"/>
      <c r="E4" s="15" t="n"/>
    </row>
    <row r="5" ht="4" customHeight="1">
      <c r="A5" s="18" t="n"/>
      <c r="B5" s="18" t="n"/>
      <c r="C5" s="18" t="n"/>
      <c r="D5" s="18" t="n"/>
      <c r="E5" s="18" t="n"/>
    </row>
    <row r="6" ht="16" customHeight="1">
      <c r="A6" s="19" t="n"/>
      <c r="B6" s="19" t="n"/>
      <c r="C6" s="19" t="n"/>
      <c r="D6" s="19" t="n"/>
      <c r="E6" s="19" t="n"/>
    </row>
    <row r="7" ht="26" customHeight="1">
      <c r="A7" s="56" t="n"/>
      <c r="B7" s="57" t="n">
        <v>1</v>
      </c>
      <c r="C7" s="58" t="inlineStr">
        <is>
          <t>ELIGE LOS PRODUCTOS QUE MÁS PESAN</t>
        </is>
      </c>
      <c r="D7" s="59" t="n"/>
      <c r="E7" s="56" t="n"/>
    </row>
    <row r="8" ht="35" customHeight="1">
      <c r="A8" s="56" t="n"/>
      <c r="C8" s="60" t="inlineStr">
        <is>
          <t>Empieza por lo que más compras y más se limpia: el pescado entero, la carne con hueso, el marisco, la verdura que se pela. Una fila para cada uno.</t>
        </is>
      </c>
      <c r="D8" s="61" t="n"/>
      <c r="E8" s="56" t="n"/>
    </row>
    <row r="9" ht="10" customHeight="1">
      <c r="A9" s="56" t="n"/>
      <c r="E9" s="56" t="n"/>
    </row>
    <row r="10" ht="26" customHeight="1">
      <c r="A10" s="56" t="n"/>
      <c r="B10" s="57" t="n">
        <v>2</v>
      </c>
      <c r="C10" s="58" t="inlineStr">
        <is>
          <t>PESA LO QUE LLEGA Y PESA LIMPIO</t>
        </is>
      </c>
      <c r="D10" s="59" t="n"/>
      <c r="E10" s="56" t="n"/>
    </row>
    <row r="11" ht="35" customHeight="1">
      <c r="A11" s="56" t="n"/>
      <c r="C11" s="60" t="inlineStr">
        <is>
          <t>Lo que llega, tal cual viene del proveedor. Limpio, cuando está listo para usar: sin espinas, piel, hueso, cartílago o lo que no va al plato. Los dos pesos en kilos, en crudo.</t>
        </is>
      </c>
      <c r="D11" s="61" t="n"/>
      <c r="E11" s="56" t="n"/>
    </row>
    <row r="12" ht="35" customHeight="1">
      <c r="A12" s="56" t="n"/>
      <c r="C12" s="62" t="inlineStr">
        <is>
          <t>💡  Ejemplo: llegan 5 kg y quedan 3,2 kg limpios. La merma es del 36 %: de cada kilo que pagas, 360 g no llegan al plato.</t>
        </is>
      </c>
      <c r="E12" s="56" t="n"/>
    </row>
    <row r="13" ht="10" customHeight="1">
      <c r="A13" s="56" t="n"/>
      <c r="E13" s="56" t="n"/>
    </row>
    <row r="14" ht="26" customHeight="1">
      <c r="A14" s="56" t="n"/>
      <c r="B14" s="57" t="n">
        <v>3</v>
      </c>
      <c r="C14" s="58" t="inlineStr">
        <is>
          <t>REPITE LA PRUEBA</t>
        </is>
      </c>
      <c r="D14" s="59" t="n"/>
      <c r="E14" s="56" t="n"/>
    </row>
    <row r="15" ht="35" customHeight="1">
      <c r="A15" s="56" t="n"/>
      <c r="C15" s="60" t="inlineStr">
        <is>
          <t>Hasta tres por producto, en días distintos o con quien limpie distinto. Si las pruebas se separan mucho, el coste de tu plato depende de quién esté ese día en la tabla.</t>
        </is>
      </c>
      <c r="D15" s="61" t="n"/>
      <c r="E15" s="56" t="n"/>
    </row>
    <row r="16" ht="10" customHeight="1">
      <c r="A16" s="56" t="n"/>
      <c r="E16" s="56" t="n"/>
    </row>
    <row r="17" ht="26" customHeight="1">
      <c r="A17" s="56" t="n"/>
      <c r="B17" s="57" t="n">
        <v>4</v>
      </c>
      <c r="C17" s="63" t="inlineStr">
        <is>
          <t>LO QUE TE DICE</t>
        </is>
      </c>
      <c r="E17" s="56" t="n"/>
    </row>
    <row r="18" ht="21.5" customHeight="1">
      <c r="A18" s="56" t="n"/>
      <c r="C18" s="64" t="inlineStr">
        <is>
          <t>TU MERMA</t>
        </is>
      </c>
      <c r="D18" s="65" t="inlineStr">
        <is>
          <t>Lo que se queda en la tabla, de cada 100 kg que llegan.</t>
        </is>
      </c>
      <c r="E18" s="56" t="n"/>
    </row>
    <row r="19" ht="30" customHeight="1">
      <c r="A19" s="56" t="n"/>
      <c r="C19" s="66" t="inlineStr">
        <is>
          <t>KILO LIMPIO</t>
        </is>
      </c>
      <c r="D19" s="67" t="inlineStr">
        <is>
          <t>Lo que te cuesta de verdad el kilo que llega al plato: el precio del albarán dividido entre lo que queda (1 − la merma).</t>
        </is>
      </c>
      <c r="E19" s="56" t="n"/>
    </row>
    <row r="20" ht="21.5" customHeight="1">
      <c r="A20" s="56" t="n"/>
      <c r="C20" s="64" t="inlineStr">
        <is>
          <t>ENTRE PRUEBAS</t>
        </is>
      </c>
      <c r="D20" s="65" t="inlineStr">
        <is>
          <t>Los puntos que se separan la prueba más alta y la más baja.</t>
        </is>
      </c>
      <c r="E20" s="56" t="n"/>
    </row>
    <row r="21" ht="30" customHeight="1">
      <c r="A21" s="56" t="n"/>
      <c r="C21" s="66" t="inlineStr">
        <is>
          <t>DE MÁS O DE MENOS</t>
        </is>
      </c>
      <c r="D21" s="67" t="inlineStr">
        <is>
          <t>Si pones la merma que usas hoy en tu escandallo, lo que cada kilo limpio te cuesta de más (+) o de menos (−) de lo que crees.</t>
        </is>
      </c>
      <c r="E21" s="56" t="n"/>
    </row>
    <row r="22" ht="10" customHeight="1">
      <c r="A22" s="56" t="n"/>
      <c r="E22" s="56" t="n"/>
    </row>
    <row r="23" ht="26" customHeight="1">
      <c r="A23" s="56" t="n"/>
      <c r="B23" s="57" t="n">
        <v>5</v>
      </c>
      <c r="C23" s="58" t="inlineStr">
        <is>
          <t>LO QUE NO HACE</t>
        </is>
      </c>
      <c r="D23" s="59" t="n"/>
      <c r="E23" s="56" t="n"/>
    </row>
    <row r="24" ht="35" customHeight="1">
      <c r="A24" s="56" t="n"/>
      <c r="C24" s="60" t="inlineStr">
        <is>
          <t>No mide lo que encoge al cocinar, que no cuenta para el coste · No escandalla el plato: te da la merma para ponerla en el escandallo.</t>
        </is>
      </c>
      <c r="D24" s="61" t="n"/>
      <c r="E24" s="56" t="n"/>
    </row>
    <row r="25" ht="12" customHeight="1">
      <c r="A25" s="56" t="n"/>
      <c r="E25" s="56" t="n"/>
    </row>
    <row r="26" ht="34" customHeight="1">
      <c r="A26" s="56" t="n"/>
      <c r="B26" s="68">
        <f>HYPERLINK("https://senorescandallo.com/","Tu merma, dentro del coste de cada plato: el Escandallo Gratuito y los Packs  →  senorescandallo.com")</f>
        <v/>
      </c>
      <c r="E26" s="56" t="n"/>
    </row>
    <row r="27" ht="14" customHeight="1">
      <c r="A27" s="56" t="n"/>
      <c r="E27" s="56" t="n"/>
    </row>
    <row r="28" ht="18" customHeight="1">
      <c r="A28" s="56" t="n"/>
      <c r="B28" s="69" t="inlineStr">
        <is>
          <t>Señor Escandallo  ·  senorescandallo.com</t>
        </is>
      </c>
      <c r="C28" s="70" t="n"/>
      <c r="D28" s="70" t="n"/>
      <c r="E28" s="56" t="n"/>
    </row>
    <row r="29">
      <c r="A29" s="56" t="n"/>
      <c r="E29" s="56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1">
    <mergeCell ref="C12:D12"/>
    <mergeCell ref="C10:D10"/>
    <mergeCell ref="C7:D7"/>
    <mergeCell ref="C24:D24"/>
    <mergeCell ref="C15:D15"/>
    <mergeCell ref="C11:D11"/>
    <mergeCell ref="B26:D26"/>
    <mergeCell ref="C14:D14"/>
    <mergeCell ref="C23:D23"/>
    <mergeCell ref="C17:D17"/>
    <mergeCell ref="C8:D8"/>
  </mergeCells>
  <printOptions horizontalCentered="1"/>
  <pageMargins left="0.75" right="0.75" top="1" bottom="1" header="0.5" footer="0.5"/>
  <pageSetup orientation="portrait" paperSize="9" scale="78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Señor Escandallo</dc:creator>
  <dc:title xmlns:dc="http://purl.org/dc/elements/1.1/">Mide tu merma — Señor Escandallo</dc:title>
  <dcterms:created xmlns:dcterms="http://purl.org/dc/terms/" xmlns:xsi="http://www.w3.org/2001/XMLSchema-instance" xsi:type="dcterms:W3CDTF">2026-10-20T07:27:28Z</dcterms:created>
  <dcterms:modified xmlns:dcterms="http://purl.org/dc/terms/" xmlns:xsi="http://www.w3.org/2001/XMLSchema-instance" xsi:type="dcterms:W3CDTF">2026-10-20T07:27:28Z</dcterms:modified>
</cp:coreProperties>
</file>